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15960" windowHeight="9432"/>
  </bookViews>
  <sheets>
    <sheet name="Winners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calcPr calcId="125725"/>
</workbook>
</file>

<file path=xl/calcChain.xml><?xml version="1.0" encoding="utf-8"?>
<calcChain xmlns="http://schemas.openxmlformats.org/spreadsheetml/2006/main">
  <c r="H25" i="6"/>
  <c r="I25" s="1"/>
  <c r="H24"/>
  <c r="I24" s="1"/>
  <c r="H23"/>
  <c r="I23" s="1"/>
  <c r="H22"/>
  <c r="I22" s="1"/>
  <c r="D22"/>
  <c r="I21"/>
  <c r="H21"/>
  <c r="H20"/>
  <c r="I20" s="1"/>
  <c r="I19"/>
  <c r="H19"/>
  <c r="H15"/>
  <c r="I15" s="1"/>
  <c r="I14"/>
  <c r="H14"/>
  <c r="H13"/>
  <c r="I13" s="1"/>
  <c r="H12"/>
  <c r="D12"/>
  <c r="I12" s="1"/>
  <c r="I11"/>
  <c r="H11"/>
  <c r="H10"/>
  <c r="I10" s="1"/>
  <c r="I9"/>
  <c r="H9"/>
  <c r="H8"/>
  <c r="I8" s="1"/>
  <c r="H7"/>
  <c r="I7" s="1"/>
  <c r="D7"/>
  <c r="H6"/>
  <c r="I6" s="1"/>
  <c r="I5"/>
  <c r="H5"/>
  <c r="H4"/>
  <c r="I4" s="1"/>
  <c r="I20" i="5"/>
  <c r="H20"/>
  <c r="D20"/>
  <c r="I19"/>
  <c r="H19"/>
  <c r="D19"/>
  <c r="H18"/>
  <c r="I18" s="1"/>
  <c r="D18"/>
  <c r="H17"/>
  <c r="D17"/>
  <c r="I17" s="1"/>
  <c r="I16"/>
  <c r="H16"/>
  <c r="D16"/>
  <c r="H15"/>
  <c r="I15" s="1"/>
  <c r="D15"/>
  <c r="H12"/>
  <c r="I12" s="1"/>
  <c r="D12"/>
  <c r="H11"/>
  <c r="I11" s="1"/>
  <c r="D11"/>
  <c r="I10"/>
  <c r="H10"/>
  <c r="D10"/>
  <c r="H9"/>
  <c r="I9" s="1"/>
  <c r="D9"/>
  <c r="H8"/>
  <c r="I8" s="1"/>
  <c r="D8"/>
  <c r="H7"/>
  <c r="I7" s="1"/>
  <c r="D7"/>
  <c r="I6"/>
  <c r="H6"/>
  <c r="D6"/>
  <c r="H5"/>
  <c r="I5" s="1"/>
  <c r="D5"/>
  <c r="H4"/>
  <c r="I4" s="1"/>
  <c r="D4"/>
  <c r="H34" i="4"/>
  <c r="I34" s="1"/>
  <c r="H33"/>
  <c r="D33"/>
  <c r="H32"/>
  <c r="D32"/>
  <c r="H31"/>
  <c r="D31"/>
  <c r="I31" s="1"/>
  <c r="H30"/>
  <c r="I30" s="1"/>
  <c r="D30"/>
  <c r="H29"/>
  <c r="D29"/>
  <c r="H28"/>
  <c r="I28" s="1"/>
  <c r="D28"/>
  <c r="H27"/>
  <c r="D27"/>
  <c r="I27" s="1"/>
  <c r="H26"/>
  <c r="D26"/>
  <c r="H25"/>
  <c r="D25"/>
  <c r="H24"/>
  <c r="D24"/>
  <c r="I23"/>
  <c r="H23"/>
  <c r="D23"/>
  <c r="H22"/>
  <c r="D22"/>
  <c r="D18"/>
  <c r="D17"/>
  <c r="H16"/>
  <c r="D16"/>
  <c r="I16" s="1"/>
  <c r="H15"/>
  <c r="I15" s="1"/>
  <c r="D15"/>
  <c r="H14"/>
  <c r="D14"/>
  <c r="H13"/>
  <c r="I13" s="1"/>
  <c r="D13"/>
  <c r="I12"/>
  <c r="H12"/>
  <c r="H11"/>
  <c r="D11"/>
  <c r="H10"/>
  <c r="D10"/>
  <c r="I9"/>
  <c r="H9"/>
  <c r="D9"/>
  <c r="H8"/>
  <c r="I8" s="1"/>
  <c r="D8"/>
  <c r="H7"/>
  <c r="I7" s="1"/>
  <c r="D7"/>
  <c r="H6"/>
  <c r="D6"/>
  <c r="H5"/>
  <c r="D5"/>
  <c r="I5" s="1"/>
  <c r="H4"/>
  <c r="I4" s="1"/>
  <c r="D4"/>
  <c r="H3"/>
  <c r="D3"/>
  <c r="H54" i="3"/>
  <c r="I54" s="1"/>
  <c r="D54"/>
  <c r="H53"/>
  <c r="D53"/>
  <c r="I53" s="1"/>
  <c r="I52"/>
  <c r="H52"/>
  <c r="D52"/>
  <c r="H51"/>
  <c r="I51" s="1"/>
  <c r="D51"/>
  <c r="H50"/>
  <c r="I50" s="1"/>
  <c r="D50"/>
  <c r="H49"/>
  <c r="I49" s="1"/>
  <c r="D49"/>
  <c r="I48"/>
  <c r="H48"/>
  <c r="D48"/>
  <c r="H47"/>
  <c r="I47" s="1"/>
  <c r="D47"/>
  <c r="H46"/>
  <c r="D46"/>
  <c r="I46" s="1"/>
  <c r="H38"/>
  <c r="D38"/>
  <c r="I38" s="1"/>
  <c r="I37"/>
  <c r="H37"/>
  <c r="D37"/>
  <c r="H36"/>
  <c r="I36" s="1"/>
  <c r="D36"/>
  <c r="H35"/>
  <c r="D35"/>
  <c r="I35" s="1"/>
  <c r="H34"/>
  <c r="D34"/>
  <c r="I34" s="1"/>
  <c r="I33"/>
  <c r="H33"/>
  <c r="D33"/>
  <c r="H32"/>
  <c r="I32" s="1"/>
  <c r="D32"/>
  <c r="H31"/>
  <c r="D31"/>
  <c r="I31" s="1"/>
  <c r="H30"/>
  <c r="D30"/>
  <c r="I30" s="1"/>
  <c r="I29"/>
  <c r="H29"/>
  <c r="D29"/>
  <c r="H28"/>
  <c r="I28" s="1"/>
  <c r="D28"/>
  <c r="H27"/>
  <c r="D27"/>
  <c r="I27" s="1"/>
  <c r="H26"/>
  <c r="I26" s="1"/>
  <c r="D26"/>
  <c r="I20"/>
  <c r="H20"/>
  <c r="D20"/>
  <c r="H19"/>
  <c r="I19" s="1"/>
  <c r="D19"/>
  <c r="H18"/>
  <c r="I18" s="1"/>
  <c r="D18"/>
  <c r="H17"/>
  <c r="I17" s="1"/>
  <c r="D17"/>
  <c r="I16"/>
  <c r="H16"/>
  <c r="D16"/>
  <c r="H15"/>
  <c r="I15" s="1"/>
  <c r="D15"/>
  <c r="H14"/>
  <c r="I14" s="1"/>
  <c r="D14"/>
  <c r="H13"/>
  <c r="I13" s="1"/>
  <c r="D13"/>
  <c r="I12"/>
  <c r="H12"/>
  <c r="D12"/>
  <c r="H11"/>
  <c r="I11" s="1"/>
  <c r="D11"/>
  <c r="H10"/>
  <c r="I10" s="1"/>
  <c r="D10"/>
  <c r="H9"/>
  <c r="D9"/>
  <c r="I9" s="1"/>
  <c r="I8"/>
  <c r="H8"/>
  <c r="D8"/>
  <c r="H7"/>
  <c r="I7" s="1"/>
  <c r="D7"/>
  <c r="H6"/>
  <c r="I6" s="1"/>
  <c r="D6"/>
  <c r="H5"/>
  <c r="D5"/>
  <c r="I5" s="1"/>
  <c r="I4"/>
  <c r="H4"/>
  <c r="D4"/>
  <c r="H3"/>
  <c r="I3" s="1"/>
  <c r="D3"/>
  <c r="H33" i="2"/>
  <c r="I33" s="1"/>
  <c r="I32"/>
  <c r="H32"/>
  <c r="D32"/>
  <c r="H31"/>
  <c r="D31"/>
  <c r="H30"/>
  <c r="D30"/>
  <c r="H29"/>
  <c r="D29"/>
  <c r="I29" s="1"/>
  <c r="I28"/>
  <c r="H28"/>
  <c r="D28"/>
  <c r="H27"/>
  <c r="I27" s="1"/>
  <c r="D27"/>
  <c r="H26"/>
  <c r="D26"/>
  <c r="H25"/>
  <c r="D25"/>
  <c r="I25" s="1"/>
  <c r="H24"/>
  <c r="D24"/>
  <c r="I24" s="1"/>
  <c r="H23"/>
  <c r="I23" s="1"/>
  <c r="D23"/>
  <c r="H22"/>
  <c r="D22"/>
  <c r="H21"/>
  <c r="D21"/>
  <c r="I21" s="1"/>
  <c r="D18"/>
  <c r="D17"/>
  <c r="H16"/>
  <c r="D16"/>
  <c r="H15"/>
  <c r="D15"/>
  <c r="I15" s="1"/>
  <c r="H14"/>
  <c r="D14"/>
  <c r="I14" s="1"/>
  <c r="H13"/>
  <c r="I13" s="1"/>
  <c r="D13"/>
  <c r="H12"/>
  <c r="I12" s="1"/>
  <c r="H11"/>
  <c r="D11"/>
  <c r="I11" s="1"/>
  <c r="H10"/>
  <c r="D10"/>
  <c r="H9"/>
  <c r="I9" s="1"/>
  <c r="D9"/>
  <c r="H8"/>
  <c r="D8"/>
  <c r="I8" s="1"/>
  <c r="I7"/>
  <c r="H7"/>
  <c r="D7"/>
  <c r="H6"/>
  <c r="I6" s="1"/>
  <c r="D6"/>
  <c r="H5"/>
  <c r="D5"/>
  <c r="I4"/>
  <c r="H4"/>
  <c r="D4"/>
  <c r="H3"/>
  <c r="D3"/>
  <c r="I3" s="1"/>
  <c r="I5" l="1"/>
  <c r="I10"/>
  <c r="I26"/>
  <c r="I24" i="4"/>
  <c r="I26"/>
  <c r="I33"/>
  <c r="I22" i="2"/>
  <c r="I31"/>
  <c r="I3" i="4"/>
  <c r="I10"/>
  <c r="I14"/>
  <c r="I22"/>
  <c r="I29"/>
  <c r="I6"/>
  <c r="I25"/>
  <c r="I32"/>
  <c r="I16" i="2"/>
  <c r="I30"/>
  <c r="I11" i="4"/>
</calcChain>
</file>

<file path=xl/sharedStrings.xml><?xml version="1.0" encoding="utf-8"?>
<sst xmlns="http://schemas.openxmlformats.org/spreadsheetml/2006/main" count="1011" uniqueCount="194">
  <si>
    <t>TROPHY WINNERS</t>
  </si>
  <si>
    <t>N.B. Winners of any Trophy are ineligible for the Ian Horsey Trophy</t>
  </si>
  <si>
    <t>or Junior Trophy (up to M/W 16) for the 3 years following their win</t>
  </si>
  <si>
    <t>Charlie Morton</t>
  </si>
  <si>
    <t>Captain's Trophy</t>
  </si>
  <si>
    <t xml:space="preserve">Ladies trophy </t>
  </si>
  <si>
    <t>Ian Horsey Trophy</t>
  </si>
  <si>
    <t>Junior Trophy</t>
  </si>
  <si>
    <t>Chairman's Trophy</t>
  </si>
  <si>
    <t>John Hartley</t>
  </si>
  <si>
    <t>Bernie Temmen</t>
  </si>
  <si>
    <t>Richard Arman</t>
  </si>
  <si>
    <t>Alan Hartley</t>
  </si>
  <si>
    <t>Stephen Downes</t>
  </si>
  <si>
    <t>Matthew Jones</t>
  </si>
  <si>
    <t>Kay Sayer</t>
  </si>
  <si>
    <t>Rob Hick</t>
  </si>
  <si>
    <t>Nigel Boulton</t>
  </si>
  <si>
    <t>Sally Lockton</t>
  </si>
  <si>
    <t>Fern Horsey</t>
  </si>
  <si>
    <t>Catherine Boulton</t>
  </si>
  <si>
    <t>Hayley Lockton</t>
  </si>
  <si>
    <t>Stuart Morton</t>
  </si>
  <si>
    <t>Greg Morton</t>
  </si>
  <si>
    <t>John Cook</t>
  </si>
  <si>
    <t>Michael Barnes</t>
  </si>
  <si>
    <t>Gavin Clegg</t>
  </si>
  <si>
    <t>Emma Horsey</t>
  </si>
  <si>
    <t>Philip Brown</t>
  </si>
  <si>
    <t>Julie Astin</t>
  </si>
  <si>
    <t>James Crickmore</t>
  </si>
  <si>
    <t>Alexandra Oliver</t>
  </si>
  <si>
    <t>Celia Robertson</t>
  </si>
  <si>
    <t>Ian Sayer</t>
  </si>
  <si>
    <t>Emma Crickmore</t>
  </si>
  <si>
    <t>Pella Rye</t>
  </si>
  <si>
    <t>Alex Jackson</t>
  </si>
  <si>
    <t>Pella Rye/Emma Crickmore</t>
  </si>
  <si>
    <t>Tracy Crickmore</t>
  </si>
  <si>
    <t xml:space="preserve">Pella Rye  </t>
  </si>
  <si>
    <t>Sarah Houlder</t>
  </si>
  <si>
    <t>Andrew Houlder</t>
  </si>
  <si>
    <t>Allan Rixon</t>
  </si>
  <si>
    <t>Tina Stratford</t>
  </si>
  <si>
    <t>Jonathan Brooke</t>
  </si>
  <si>
    <t>Chris Brown</t>
  </si>
  <si>
    <t>Richard Dunford</t>
  </si>
  <si>
    <t>Dale Paget</t>
  </si>
  <si>
    <t>Caja Whapples</t>
  </si>
  <si>
    <t>Joff Henley</t>
  </si>
  <si>
    <t>Yvette Paget</t>
  </si>
  <si>
    <t>Arthur Brooke</t>
  </si>
  <si>
    <t>Frida Forshallen</t>
  </si>
  <si>
    <t>Peter Suba</t>
  </si>
  <si>
    <t>Cloe and Zoe Paget</t>
  </si>
  <si>
    <t>CLUB CHAMPIONSHIPS CALCULATIONS</t>
  </si>
  <si>
    <t>Handicap Factors</t>
  </si>
  <si>
    <t>Column1</t>
  </si>
  <si>
    <t>Surname</t>
  </si>
  <si>
    <t>Forename</t>
  </si>
  <si>
    <t>Age Goup</t>
  </si>
  <si>
    <t>Handicap</t>
  </si>
  <si>
    <t>Distance</t>
  </si>
  <si>
    <t>Time Mins</t>
  </si>
  <si>
    <t>Secs</t>
  </si>
  <si>
    <t>Mins. P km</t>
  </si>
  <si>
    <t>Adjusted</t>
  </si>
  <si>
    <t>M10</t>
  </si>
  <si>
    <t>Clegg</t>
  </si>
  <si>
    <t>Gavin</t>
  </si>
  <si>
    <t>M55</t>
  </si>
  <si>
    <t>M12</t>
  </si>
  <si>
    <t>Brown</t>
  </si>
  <si>
    <t>Bill</t>
  </si>
  <si>
    <t>M75</t>
  </si>
  <si>
    <t>M14</t>
  </si>
  <si>
    <t>Paget</t>
  </si>
  <si>
    <t>Dale</t>
  </si>
  <si>
    <t>M45</t>
  </si>
  <si>
    <t>M16</t>
  </si>
  <si>
    <t>Arman</t>
  </si>
  <si>
    <t>Richard</t>
  </si>
  <si>
    <t>M80</t>
  </si>
  <si>
    <t>M18</t>
  </si>
  <si>
    <t>Crickmore</t>
  </si>
  <si>
    <t>Roger</t>
  </si>
  <si>
    <t>M20</t>
  </si>
  <si>
    <t>Falconer</t>
  </si>
  <si>
    <t>Jason</t>
  </si>
  <si>
    <t>M40</t>
  </si>
  <si>
    <t>M21</t>
  </si>
  <si>
    <t>Whiffen</t>
  </si>
  <si>
    <t>Graham</t>
  </si>
  <si>
    <t>M35</t>
  </si>
  <si>
    <t>Hick</t>
  </si>
  <si>
    <t>Rob</t>
  </si>
  <si>
    <t>M50</t>
  </si>
  <si>
    <t>Dawson</t>
  </si>
  <si>
    <t>Mike</t>
  </si>
  <si>
    <t>M60</t>
  </si>
  <si>
    <t xml:space="preserve"> </t>
  </si>
  <si>
    <t>Brooke</t>
  </si>
  <si>
    <t>Arthur</t>
  </si>
  <si>
    <t>M8</t>
  </si>
  <si>
    <t>Alan</t>
  </si>
  <si>
    <t>Avey-Hebditch</t>
  </si>
  <si>
    <t>Whapples</t>
  </si>
  <si>
    <t>Eric</t>
  </si>
  <si>
    <t>M65</t>
  </si>
  <si>
    <t>Hooper</t>
  </si>
  <si>
    <t>M70</t>
  </si>
  <si>
    <t>Jonathan</t>
  </si>
  <si>
    <t>mp</t>
  </si>
  <si>
    <t>MP</t>
  </si>
  <si>
    <t>Daniel</t>
  </si>
  <si>
    <t>M85</t>
  </si>
  <si>
    <t>LADIES</t>
  </si>
  <si>
    <t>W10</t>
  </si>
  <si>
    <t>Astin</t>
  </si>
  <si>
    <t>Julie</t>
  </si>
  <si>
    <t>W55</t>
  </si>
  <si>
    <t>W12</t>
  </si>
  <si>
    <t>Nicola</t>
  </si>
  <si>
    <t>W45</t>
  </si>
  <si>
    <t>W14</t>
  </si>
  <si>
    <t>Sayer</t>
  </si>
  <si>
    <t>Kay</t>
  </si>
  <si>
    <t>W65</t>
  </si>
  <si>
    <t>W16</t>
  </si>
  <si>
    <t>Forshallen</t>
  </si>
  <si>
    <t>Frida</t>
  </si>
  <si>
    <t>W20</t>
  </si>
  <si>
    <t>W18</t>
  </si>
  <si>
    <t>Agnes</t>
  </si>
  <si>
    <t>Wilcox</t>
  </si>
  <si>
    <t>Laura</t>
  </si>
  <si>
    <t>W21</t>
  </si>
  <si>
    <t>Stratford</t>
  </si>
  <si>
    <t>Tina</t>
  </si>
  <si>
    <t>W40</t>
  </si>
  <si>
    <t>W35</t>
  </si>
  <si>
    <t>Chris</t>
  </si>
  <si>
    <t>W70</t>
  </si>
  <si>
    <t>Emma</t>
  </si>
  <si>
    <t>Jill</t>
  </si>
  <si>
    <t>W50</t>
  </si>
  <si>
    <t>Gold</t>
  </si>
  <si>
    <t>Sheila</t>
  </si>
  <si>
    <t>Yvette</t>
  </si>
  <si>
    <t>W60</t>
  </si>
  <si>
    <t>Caja</t>
  </si>
  <si>
    <t>W8</t>
  </si>
  <si>
    <t>W75</t>
  </si>
  <si>
    <t>W80</t>
  </si>
  <si>
    <t>W85</t>
  </si>
  <si>
    <t>Cook</t>
  </si>
  <si>
    <t>John</t>
  </si>
  <si>
    <t>Ian</t>
  </si>
  <si>
    <t xml:space="preserve">Houlder </t>
  </si>
  <si>
    <t>Tim</t>
  </si>
  <si>
    <t>Smith</t>
  </si>
  <si>
    <t>Bruno</t>
  </si>
  <si>
    <t>Sh. Blue</t>
  </si>
  <si>
    <t>Disq</t>
  </si>
  <si>
    <t>Raggett</t>
  </si>
  <si>
    <t>Gordon</t>
  </si>
  <si>
    <t>Keene</t>
  </si>
  <si>
    <t>Peter</t>
  </si>
  <si>
    <t>Green</t>
  </si>
  <si>
    <t>Zoe</t>
  </si>
  <si>
    <t>Cloe</t>
  </si>
  <si>
    <t>White</t>
  </si>
  <si>
    <t>Sarah</t>
  </si>
  <si>
    <t>Sh. Green</t>
  </si>
  <si>
    <t>Tracy</t>
  </si>
  <si>
    <t>Biggin</t>
  </si>
  <si>
    <t>Frances</t>
  </si>
  <si>
    <t>W90</t>
  </si>
  <si>
    <t>M90</t>
  </si>
  <si>
    <t xml:space="preserve">TIME  </t>
  </si>
  <si>
    <t>Mins</t>
  </si>
  <si>
    <t>MEN</t>
  </si>
  <si>
    <t>Suba</t>
  </si>
  <si>
    <t>Houlder</t>
  </si>
  <si>
    <t>HANDICAPS TAKEN AS SPEED RATIOS</t>
  </si>
  <si>
    <t>FROM PAGE 57/58 OF 2016 BOF RULES</t>
  </si>
  <si>
    <t>DSQ</t>
  </si>
  <si>
    <t>https://www.britishorienteering.org.uk/images/uploaded/downloads/Rules%20of%20Orienteering%20Effective%202016vMay.pdf</t>
  </si>
  <si>
    <t>DNF</t>
  </si>
  <si>
    <t>Jon</t>
  </si>
  <si>
    <t>Medlock</t>
  </si>
  <si>
    <t>Lyra</t>
  </si>
  <si>
    <t>Lyra Medlock</t>
  </si>
  <si>
    <t>Jason Falconer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</si>
</sst>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2"/>
      <color indexed="8"/>
      <name val="Verdana"/>
    </font>
    <font>
      <sz val="12"/>
      <color indexed="8"/>
      <name val="Arial"/>
    </font>
    <font>
      <b/>
      <u/>
      <sz val="14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sz val="12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/>
    <xf numFmtId="0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1" fontId="5" fillId="0" borderId="1" xfId="0" applyNumberFormat="1" applyFont="1" applyBorder="1" applyAlignment="1"/>
    <xf numFmtId="164" fontId="5" fillId="0" borderId="1" xfId="0" applyNumberFormat="1" applyFont="1" applyBorder="1" applyAlignment="1"/>
    <xf numFmtId="2" fontId="5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1" fontId="1" fillId="0" borderId="2" xfId="0" applyNumberFormat="1" applyFont="1" applyBorder="1" applyAlignment="1"/>
    <xf numFmtId="0" fontId="1" fillId="0" borderId="2" xfId="0" applyFont="1" applyBorder="1" applyAlignment="1"/>
    <xf numFmtId="1" fontId="1" fillId="0" borderId="3" xfId="0" applyNumberFormat="1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1" fontId="1" fillId="0" borderId="6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/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/>
    <xf numFmtId="1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/>
    <xf numFmtId="1" fontId="5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0806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topLeftCell="A19" workbookViewId="0">
      <selection activeCell="C37" sqref="C37"/>
    </sheetView>
  </sheetViews>
  <sheetFormatPr defaultColWidth="7.61328125" defaultRowHeight="15" customHeight="1"/>
  <cols>
    <col min="1" max="1" width="7.61328125" style="1" customWidth="1"/>
    <col min="2" max="2" width="21" style="1" customWidth="1"/>
    <col min="3" max="3" width="19.765625" style="1" customWidth="1"/>
    <col min="4" max="5" width="14.61328125" style="1" customWidth="1"/>
    <col min="6" max="6" width="15.23046875" style="1" customWidth="1"/>
    <col min="7" max="256" width="7.61328125" style="1" customWidth="1"/>
  </cols>
  <sheetData>
    <row r="1" spans="1:6" ht="21" customHeight="1">
      <c r="A1" s="2"/>
      <c r="B1" s="3" t="s">
        <v>0</v>
      </c>
      <c r="C1" s="2"/>
      <c r="D1" s="2"/>
      <c r="E1" s="2"/>
      <c r="F1" s="2"/>
    </row>
    <row r="2" spans="1:6" ht="21" customHeight="1">
      <c r="A2" s="2"/>
      <c r="B2" s="4" t="s">
        <v>1</v>
      </c>
      <c r="C2" s="2"/>
      <c r="D2" s="2"/>
      <c r="E2" s="2"/>
      <c r="F2" s="2"/>
    </row>
    <row r="3" spans="1:6" ht="21" customHeight="1">
      <c r="A3" s="2"/>
      <c r="B3" s="4" t="s">
        <v>2</v>
      </c>
      <c r="C3" s="2"/>
      <c r="D3" s="2"/>
      <c r="E3" s="2"/>
      <c r="F3" s="2"/>
    </row>
    <row r="4" spans="1:6" ht="21" customHeight="1">
      <c r="A4" s="2"/>
      <c r="B4" s="5"/>
      <c r="C4" s="6"/>
      <c r="D4" s="6"/>
      <c r="E4" s="7" t="s">
        <v>3</v>
      </c>
      <c r="F4" s="2"/>
    </row>
    <row r="5" spans="1:6" ht="19.05" customHeight="1">
      <c r="A5" s="2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19.05" customHeight="1">
      <c r="A6" s="7">
        <v>1985</v>
      </c>
      <c r="B6" s="7" t="s">
        <v>9</v>
      </c>
      <c r="C6" s="2"/>
      <c r="D6" s="2"/>
      <c r="E6" s="2"/>
      <c r="F6" s="2"/>
    </row>
    <row r="7" spans="1:6" ht="19.05" customHeight="1">
      <c r="A7" s="7">
        <v>1986</v>
      </c>
      <c r="B7" s="7" t="s">
        <v>10</v>
      </c>
      <c r="C7" s="2"/>
      <c r="D7" s="2"/>
      <c r="E7" s="2"/>
      <c r="F7" s="2"/>
    </row>
    <row r="8" spans="1:6" ht="19.05" customHeight="1">
      <c r="A8" s="7">
        <v>1987</v>
      </c>
      <c r="B8" s="7" t="s">
        <v>11</v>
      </c>
      <c r="C8" s="2"/>
      <c r="D8" s="2"/>
      <c r="E8" s="2"/>
      <c r="F8" s="2"/>
    </row>
    <row r="9" spans="1:6" ht="19.05" customHeight="1">
      <c r="A9" s="7">
        <v>1988</v>
      </c>
      <c r="B9" s="7" t="s">
        <v>12</v>
      </c>
      <c r="C9" s="2"/>
      <c r="D9" s="2"/>
      <c r="E9" s="2"/>
      <c r="F9" s="2"/>
    </row>
    <row r="10" spans="1:6" ht="19.05" customHeight="1">
      <c r="A10" s="7">
        <v>1989</v>
      </c>
      <c r="B10" s="7" t="s">
        <v>12</v>
      </c>
      <c r="C10" s="2"/>
      <c r="D10" s="2"/>
      <c r="E10" s="2"/>
      <c r="F10" s="2"/>
    </row>
    <row r="11" spans="1:6" ht="19.05" customHeight="1">
      <c r="A11" s="7">
        <v>1990</v>
      </c>
      <c r="B11" s="7" t="s">
        <v>9</v>
      </c>
      <c r="C11" s="2"/>
      <c r="D11" s="2"/>
      <c r="E11" s="2"/>
      <c r="F11" s="2"/>
    </row>
    <row r="12" spans="1:6" ht="19.05" customHeight="1">
      <c r="A12" s="7">
        <v>1991</v>
      </c>
      <c r="B12" s="7" t="s">
        <v>11</v>
      </c>
      <c r="C12" s="2"/>
      <c r="D12" s="7" t="s">
        <v>13</v>
      </c>
      <c r="E12" s="2"/>
      <c r="F12" s="2"/>
    </row>
    <row r="13" spans="1:6" ht="19.05" customHeight="1">
      <c r="A13" s="7">
        <v>1992</v>
      </c>
      <c r="B13" s="7" t="s">
        <v>12</v>
      </c>
      <c r="C13" s="2"/>
      <c r="D13" s="7" t="s">
        <v>14</v>
      </c>
      <c r="E13" s="2"/>
      <c r="F13" s="2"/>
    </row>
    <row r="14" spans="1:6" ht="19.05" customHeight="1">
      <c r="A14" s="7">
        <v>1993</v>
      </c>
      <c r="B14" s="7" t="s">
        <v>11</v>
      </c>
      <c r="C14" s="7" t="s">
        <v>15</v>
      </c>
      <c r="D14" s="7" t="s">
        <v>16</v>
      </c>
      <c r="E14" s="2"/>
      <c r="F14" s="2"/>
    </row>
    <row r="15" spans="1:6" ht="19.05" customHeight="1">
      <c r="A15" s="7">
        <v>1994</v>
      </c>
      <c r="B15" s="7" t="s">
        <v>15</v>
      </c>
      <c r="C15" s="7" t="s">
        <v>15</v>
      </c>
      <c r="D15" s="7" t="s">
        <v>17</v>
      </c>
      <c r="E15" s="7" t="s">
        <v>18</v>
      </c>
      <c r="F15" s="2"/>
    </row>
    <row r="16" spans="1:6" ht="19.05" customHeight="1">
      <c r="A16" s="7">
        <v>1995</v>
      </c>
      <c r="B16" s="7" t="s">
        <v>11</v>
      </c>
      <c r="C16" s="7" t="s">
        <v>19</v>
      </c>
      <c r="D16" s="7" t="s">
        <v>20</v>
      </c>
      <c r="E16" s="7" t="s">
        <v>21</v>
      </c>
      <c r="F16" s="2"/>
    </row>
    <row r="17" spans="1:6" ht="19.05" customHeight="1">
      <c r="A17" s="7">
        <v>1996</v>
      </c>
      <c r="B17" s="7" t="s">
        <v>11</v>
      </c>
      <c r="C17" s="7" t="s">
        <v>15</v>
      </c>
      <c r="D17" s="7" t="s">
        <v>22</v>
      </c>
      <c r="E17" s="7" t="s">
        <v>23</v>
      </c>
      <c r="F17" s="2"/>
    </row>
    <row r="18" spans="1:6" ht="19.05" customHeight="1">
      <c r="A18" s="7">
        <v>1997</v>
      </c>
      <c r="B18" s="7" t="s">
        <v>24</v>
      </c>
      <c r="C18" s="7" t="s">
        <v>15</v>
      </c>
      <c r="D18" s="7" t="s">
        <v>25</v>
      </c>
      <c r="E18" s="7" t="s">
        <v>19</v>
      </c>
      <c r="F18" s="2"/>
    </row>
    <row r="19" spans="1:6" ht="19.05" customHeight="1">
      <c r="A19" s="7">
        <v>1998</v>
      </c>
      <c r="B19" s="7" t="s">
        <v>26</v>
      </c>
      <c r="C19" s="7" t="s">
        <v>15</v>
      </c>
      <c r="D19" s="7" t="s">
        <v>27</v>
      </c>
      <c r="E19" s="7" t="s">
        <v>28</v>
      </c>
      <c r="F19" s="2"/>
    </row>
    <row r="20" spans="1:6" ht="19.05" customHeight="1">
      <c r="A20" s="7">
        <v>1999</v>
      </c>
      <c r="B20" s="7" t="s">
        <v>11</v>
      </c>
      <c r="C20" s="7" t="s">
        <v>19</v>
      </c>
      <c r="D20" s="7" t="s">
        <v>29</v>
      </c>
      <c r="E20" s="7" t="s">
        <v>21</v>
      </c>
      <c r="F20" s="2"/>
    </row>
    <row r="21" spans="1:6" ht="19.05" customHeight="1">
      <c r="A21" s="7">
        <v>2000</v>
      </c>
      <c r="B21" s="7" t="s">
        <v>11</v>
      </c>
      <c r="C21" s="7" t="s">
        <v>19</v>
      </c>
      <c r="D21" s="7" t="s">
        <v>3</v>
      </c>
      <c r="E21" s="7" t="s">
        <v>30</v>
      </c>
      <c r="F21" s="2"/>
    </row>
    <row r="22" spans="1:6" ht="19.05" customHeight="1">
      <c r="A22" s="7">
        <v>2001</v>
      </c>
      <c r="B22" s="7" t="s">
        <v>11</v>
      </c>
      <c r="C22" s="7" t="s">
        <v>15</v>
      </c>
      <c r="D22" s="7" t="s">
        <v>24</v>
      </c>
      <c r="E22" s="7" t="s">
        <v>31</v>
      </c>
      <c r="F22" s="2"/>
    </row>
    <row r="23" spans="1:6" ht="19.05" customHeight="1">
      <c r="A23" s="7">
        <v>2002</v>
      </c>
      <c r="B23" s="7" t="s">
        <v>11</v>
      </c>
      <c r="C23" s="7" t="s">
        <v>32</v>
      </c>
      <c r="D23" s="7" t="s">
        <v>33</v>
      </c>
      <c r="E23" s="7" t="s">
        <v>34</v>
      </c>
      <c r="F23" s="2"/>
    </row>
    <row r="24" spans="1:6" ht="19.05" customHeight="1">
      <c r="A24" s="7">
        <v>2003</v>
      </c>
      <c r="B24" s="7" t="s">
        <v>11</v>
      </c>
      <c r="C24" s="7" t="s">
        <v>15</v>
      </c>
      <c r="D24" s="7" t="s">
        <v>35</v>
      </c>
      <c r="E24" s="7" t="s">
        <v>36</v>
      </c>
      <c r="F24" s="2"/>
    </row>
    <row r="25" spans="1:6" ht="19.05" customHeight="1">
      <c r="A25" s="7">
        <v>2004</v>
      </c>
      <c r="B25" s="7" t="s">
        <v>33</v>
      </c>
      <c r="C25" s="7" t="s">
        <v>15</v>
      </c>
      <c r="D25" s="7" t="s">
        <v>29</v>
      </c>
      <c r="E25" s="7" t="s">
        <v>30</v>
      </c>
      <c r="F25" s="2"/>
    </row>
    <row r="26" spans="1:6" ht="19.05" customHeight="1">
      <c r="A26" s="7">
        <v>2005</v>
      </c>
      <c r="B26" s="7" t="s">
        <v>11</v>
      </c>
      <c r="C26" s="7" t="s">
        <v>37</v>
      </c>
      <c r="D26" s="7" t="s">
        <v>38</v>
      </c>
      <c r="E26" s="7" t="s">
        <v>30</v>
      </c>
      <c r="F26" s="2"/>
    </row>
    <row r="27" spans="1:6" ht="19.05" customHeight="1">
      <c r="A27" s="7">
        <v>2006</v>
      </c>
      <c r="B27" s="7" t="s">
        <v>33</v>
      </c>
      <c r="C27" s="7" t="s">
        <v>39</v>
      </c>
      <c r="D27" s="7" t="s">
        <v>40</v>
      </c>
      <c r="E27" s="7" t="s">
        <v>41</v>
      </c>
      <c r="F27" s="2"/>
    </row>
    <row r="28" spans="1:6" ht="19.05" customHeight="1">
      <c r="A28" s="7">
        <v>2007</v>
      </c>
      <c r="B28" s="7" t="s">
        <v>11</v>
      </c>
      <c r="C28" s="7" t="s">
        <v>34</v>
      </c>
      <c r="D28" s="7" t="s">
        <v>42</v>
      </c>
      <c r="E28" s="7" t="s">
        <v>41</v>
      </c>
      <c r="F28" s="2"/>
    </row>
    <row r="29" spans="1:6" ht="19.05" customHeight="1">
      <c r="A29" s="7">
        <v>2008</v>
      </c>
      <c r="B29" s="7" t="s">
        <v>26</v>
      </c>
      <c r="C29" s="7" t="s">
        <v>15</v>
      </c>
      <c r="D29" s="7" t="s">
        <v>43</v>
      </c>
      <c r="E29" s="7" t="s">
        <v>30</v>
      </c>
      <c r="F29" s="2"/>
    </row>
    <row r="30" spans="1:6" ht="19.05" customHeight="1">
      <c r="A30" s="7">
        <v>2009</v>
      </c>
      <c r="B30" s="7" t="s">
        <v>44</v>
      </c>
      <c r="C30" s="7" t="s">
        <v>45</v>
      </c>
      <c r="D30" s="7" t="s">
        <v>46</v>
      </c>
      <c r="E30" s="7" t="s">
        <v>41</v>
      </c>
      <c r="F30" s="2"/>
    </row>
    <row r="31" spans="1:6" ht="19.05" customHeight="1">
      <c r="A31" s="7">
        <v>2010</v>
      </c>
      <c r="B31" s="7" t="s">
        <v>26</v>
      </c>
      <c r="C31" s="7" t="s">
        <v>32</v>
      </c>
      <c r="D31" s="7" t="s">
        <v>38</v>
      </c>
      <c r="E31" s="7" t="s">
        <v>30</v>
      </c>
      <c r="F31" s="2"/>
    </row>
    <row r="32" spans="1:6" ht="19.05" customHeight="1">
      <c r="A32" s="7">
        <v>2011</v>
      </c>
      <c r="B32" s="7" t="s">
        <v>47</v>
      </c>
      <c r="C32" s="7" t="s">
        <v>15</v>
      </c>
      <c r="D32" s="7" t="s">
        <v>43</v>
      </c>
      <c r="E32" s="7" t="s">
        <v>48</v>
      </c>
      <c r="F32" s="2"/>
    </row>
    <row r="33" spans="1:6" ht="19.05" customHeight="1">
      <c r="A33" s="7">
        <v>2012</v>
      </c>
      <c r="B33" s="7" t="s">
        <v>26</v>
      </c>
      <c r="C33" s="7" t="s">
        <v>29</v>
      </c>
      <c r="D33" s="7" t="s">
        <v>49</v>
      </c>
      <c r="E33" s="7" t="s">
        <v>50</v>
      </c>
      <c r="F33" s="2"/>
    </row>
    <row r="34" spans="1:6" ht="19.05" customHeight="1">
      <c r="A34" s="7">
        <v>2013</v>
      </c>
      <c r="B34" s="7" t="s">
        <v>26</v>
      </c>
      <c r="C34" s="7" t="s">
        <v>29</v>
      </c>
      <c r="D34" s="7" t="s">
        <v>43</v>
      </c>
      <c r="E34" s="7" t="s">
        <v>51</v>
      </c>
      <c r="F34" s="2"/>
    </row>
    <row r="35" spans="1:6" ht="19.05" customHeight="1">
      <c r="A35" s="7">
        <v>2014</v>
      </c>
      <c r="B35" s="7" t="s">
        <v>24</v>
      </c>
      <c r="C35" s="7" t="s">
        <v>52</v>
      </c>
      <c r="D35" s="7" t="s">
        <v>53</v>
      </c>
      <c r="E35" s="7" t="s">
        <v>54</v>
      </c>
      <c r="F35" s="2"/>
    </row>
    <row r="36" spans="1:6" ht="19.05" customHeight="1">
      <c r="A36" s="7">
        <v>2015</v>
      </c>
      <c r="B36" s="2" t="s">
        <v>24</v>
      </c>
      <c r="C36" s="2" t="s">
        <v>29</v>
      </c>
      <c r="D36" s="2" t="s">
        <v>193</v>
      </c>
      <c r="E36" s="2" t="s">
        <v>192</v>
      </c>
      <c r="F36" s="2" t="s">
        <v>16</v>
      </c>
    </row>
    <row r="37" spans="1:6" ht="19.05" customHeight="1">
      <c r="A37" s="7">
        <v>2016</v>
      </c>
      <c r="B37" s="2" t="s">
        <v>24</v>
      </c>
      <c r="C37" s="2" t="s">
        <v>192</v>
      </c>
      <c r="D37" s="2"/>
      <c r="E37" s="2"/>
      <c r="F37" s="2"/>
    </row>
    <row r="38" spans="1:6" ht="19.05" customHeight="1">
      <c r="A38" s="7">
        <v>2017</v>
      </c>
      <c r="B38" s="2"/>
      <c r="C38" s="2"/>
      <c r="D38" s="2"/>
      <c r="E38" s="2"/>
      <c r="F38" s="2"/>
    </row>
    <row r="39" spans="1:6" ht="19.05" customHeight="1">
      <c r="A39" s="7">
        <v>2018</v>
      </c>
      <c r="B39" s="2"/>
      <c r="C39" s="2"/>
      <c r="D39" s="2"/>
      <c r="E39" s="2"/>
      <c r="F39" s="2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workbookViewId="0"/>
  </sheetViews>
  <sheetFormatPr defaultColWidth="7.61328125" defaultRowHeight="15" customHeight="1"/>
  <cols>
    <col min="1" max="1" width="10.765625" style="8" customWidth="1"/>
    <col min="2" max="2" width="7.84375" style="8" customWidth="1"/>
    <col min="3" max="3" width="8.15234375" style="8" customWidth="1"/>
    <col min="4" max="4" width="7.3828125" style="8" customWidth="1"/>
    <col min="5" max="5" width="6.84375" style="8" customWidth="1"/>
    <col min="6" max="6" width="7.84375" style="8" customWidth="1"/>
    <col min="7" max="7" width="4.3828125" style="8" customWidth="1"/>
    <col min="8" max="8" width="8.3828125" style="8" customWidth="1"/>
    <col min="9" max="9" width="6.765625" style="8" customWidth="1"/>
    <col min="10" max="256" width="7.61328125" style="8" customWidth="1"/>
  </cols>
  <sheetData>
    <row r="1" spans="1:15" ht="19.05" customHeight="1">
      <c r="A1" s="2"/>
      <c r="B1" s="2"/>
      <c r="C1" s="7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7" t="s">
        <v>56</v>
      </c>
      <c r="O1" s="7" t="s">
        <v>57</v>
      </c>
    </row>
    <row r="2" spans="1:15" ht="19.05" customHeight="1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7" t="s">
        <v>65</v>
      </c>
      <c r="I2" s="7" t="s">
        <v>66</v>
      </c>
      <c r="J2" s="2"/>
      <c r="K2" s="2"/>
      <c r="L2" s="2"/>
      <c r="M2" s="2"/>
      <c r="N2" s="7" t="s">
        <v>67</v>
      </c>
      <c r="O2" s="7">
        <v>0.74</v>
      </c>
    </row>
    <row r="3" spans="1:15" ht="19.05" customHeight="1">
      <c r="A3" s="7" t="s">
        <v>68</v>
      </c>
      <c r="B3" s="7" t="s">
        <v>69</v>
      </c>
      <c r="C3" s="9" t="s">
        <v>70</v>
      </c>
      <c r="D3" s="9" t="e">
        <f>VLOOKUP(C3,'2018'!$O$2:$P$36,2,FALSE)</f>
        <v>#N/A</v>
      </c>
      <c r="E3" s="10">
        <v>7</v>
      </c>
      <c r="F3" s="6">
        <v>47</v>
      </c>
      <c r="G3" s="6">
        <v>57</v>
      </c>
      <c r="H3" s="11">
        <f t="shared" ref="H3:H16" si="0">(F3+(G3/60))/E3</f>
        <v>6.8500000000000005</v>
      </c>
      <c r="I3" s="12" t="e">
        <f t="shared" ref="I3:I16" si="1">H3*D3</f>
        <v>#N/A</v>
      </c>
      <c r="J3" s="2"/>
      <c r="K3" s="2"/>
      <c r="L3" s="2"/>
      <c r="M3" s="2"/>
      <c r="N3" s="7" t="s">
        <v>71</v>
      </c>
      <c r="O3" s="7">
        <v>0.74</v>
      </c>
    </row>
    <row r="4" spans="1:15" ht="19.05" customHeight="1">
      <c r="A4" s="7" t="s">
        <v>72</v>
      </c>
      <c r="B4" s="7" t="s">
        <v>73</v>
      </c>
      <c r="C4" s="9" t="s">
        <v>74</v>
      </c>
      <c r="D4" s="9" t="e">
        <f>VLOOKUP(C4,'2018'!$O$2:$P$36,2,FALSE)</f>
        <v>#N/A</v>
      </c>
      <c r="E4" s="10">
        <v>3.9</v>
      </c>
      <c r="F4" s="6">
        <v>45</v>
      </c>
      <c r="G4" s="6">
        <v>48</v>
      </c>
      <c r="H4" s="11">
        <f t="shared" si="0"/>
        <v>11.743589743589743</v>
      </c>
      <c r="I4" s="12" t="e">
        <f t="shared" si="1"/>
        <v>#N/A</v>
      </c>
      <c r="J4" s="2"/>
      <c r="K4" s="2"/>
      <c r="L4" s="2"/>
      <c r="M4" s="2"/>
      <c r="N4" s="7" t="s">
        <v>75</v>
      </c>
      <c r="O4" s="7">
        <v>0.82</v>
      </c>
    </row>
    <row r="5" spans="1:15" ht="19.05" customHeight="1">
      <c r="A5" s="7" t="s">
        <v>76</v>
      </c>
      <c r="B5" s="7" t="s">
        <v>77</v>
      </c>
      <c r="C5" s="9" t="s">
        <v>78</v>
      </c>
      <c r="D5" s="9" t="e">
        <f>VLOOKUP(C5,'2018'!$O$2:$P$36,2,FALSE)</f>
        <v>#N/A</v>
      </c>
      <c r="E5" s="10">
        <v>7</v>
      </c>
      <c r="F5" s="6">
        <v>48</v>
      </c>
      <c r="G5" s="6">
        <v>42</v>
      </c>
      <c r="H5" s="11">
        <f t="shared" si="0"/>
        <v>6.9571428571428573</v>
      </c>
      <c r="I5" s="12" t="e">
        <f t="shared" si="1"/>
        <v>#N/A</v>
      </c>
      <c r="J5" s="2"/>
      <c r="K5" s="2"/>
      <c r="L5" s="2"/>
      <c r="M5" s="2"/>
      <c r="N5" s="7" t="s">
        <v>79</v>
      </c>
      <c r="O5" s="7">
        <v>0.84</v>
      </c>
    </row>
    <row r="6" spans="1:15" ht="19.05" customHeight="1">
      <c r="A6" s="7" t="s">
        <v>80</v>
      </c>
      <c r="B6" s="7" t="s">
        <v>81</v>
      </c>
      <c r="C6" s="9" t="s">
        <v>82</v>
      </c>
      <c r="D6" s="9" t="e">
        <f>VLOOKUP(C6,'2018'!$O$2:$P$36,2,FALSE)</f>
        <v>#N/A</v>
      </c>
      <c r="E6" s="10">
        <v>3.9</v>
      </c>
      <c r="F6" s="6">
        <v>60</v>
      </c>
      <c r="G6" s="6">
        <v>21</v>
      </c>
      <c r="H6" s="11">
        <f t="shared" si="0"/>
        <v>15.474358974358974</v>
      </c>
      <c r="I6" s="12" t="e">
        <f t="shared" si="1"/>
        <v>#N/A</v>
      </c>
      <c r="J6" s="2"/>
      <c r="K6" s="2"/>
      <c r="L6" s="2"/>
      <c r="M6" s="2"/>
      <c r="N6" s="7" t="s">
        <v>83</v>
      </c>
      <c r="O6" s="7">
        <v>0.88</v>
      </c>
    </row>
    <row r="7" spans="1:15" ht="19.05" customHeight="1">
      <c r="A7" s="7" t="s">
        <v>84</v>
      </c>
      <c r="B7" s="7" t="s">
        <v>85</v>
      </c>
      <c r="C7" s="13" t="s">
        <v>78</v>
      </c>
      <c r="D7" s="9" t="e">
        <f>VLOOKUP(C7,'2018'!$O$2:$P$36,2,FALSE)</f>
        <v>#N/A</v>
      </c>
      <c r="E7" s="10">
        <v>7</v>
      </c>
      <c r="F7" s="6">
        <v>53</v>
      </c>
      <c r="G7" s="6">
        <v>5</v>
      </c>
      <c r="H7" s="11">
        <f t="shared" si="0"/>
        <v>7.5833333333333339</v>
      </c>
      <c r="I7" s="12" t="e">
        <f t="shared" si="1"/>
        <v>#N/A</v>
      </c>
      <c r="J7" s="2"/>
      <c r="K7" s="2"/>
      <c r="L7" s="2"/>
      <c r="M7" s="2"/>
      <c r="N7" s="7" t="s">
        <v>86</v>
      </c>
      <c r="O7" s="7">
        <v>0.93</v>
      </c>
    </row>
    <row r="8" spans="1:15" ht="19.05" customHeight="1">
      <c r="A8" s="7" t="s">
        <v>87</v>
      </c>
      <c r="B8" s="7" t="s">
        <v>88</v>
      </c>
      <c r="C8" s="9" t="s">
        <v>89</v>
      </c>
      <c r="D8" s="9" t="e">
        <f>VLOOKUP(C8,'2018'!$O$2:$P$36,2,FALSE)</f>
        <v>#N/A</v>
      </c>
      <c r="E8" s="10">
        <v>9.5</v>
      </c>
      <c r="F8" s="6">
        <v>75</v>
      </c>
      <c r="G8" s="6">
        <v>26</v>
      </c>
      <c r="H8" s="11">
        <f t="shared" si="0"/>
        <v>7.9403508771929827</v>
      </c>
      <c r="I8" s="12" t="e">
        <f t="shared" si="1"/>
        <v>#N/A</v>
      </c>
      <c r="J8" s="2"/>
      <c r="K8" s="2"/>
      <c r="L8" s="2"/>
      <c r="M8" s="2"/>
      <c r="N8" s="7" t="s">
        <v>90</v>
      </c>
      <c r="O8" s="7">
        <v>1</v>
      </c>
    </row>
    <row r="9" spans="1:15" ht="19.05" customHeight="1">
      <c r="A9" s="7" t="s">
        <v>91</v>
      </c>
      <c r="B9" s="7" t="s">
        <v>92</v>
      </c>
      <c r="C9" s="9" t="s">
        <v>89</v>
      </c>
      <c r="D9" s="9" t="e">
        <f>VLOOKUP(C9,'2018'!$O$2:$P$36,2,FALSE)</f>
        <v>#N/A</v>
      </c>
      <c r="E9" s="10">
        <v>9.5</v>
      </c>
      <c r="F9" s="6">
        <v>76</v>
      </c>
      <c r="G9" s="6">
        <v>22</v>
      </c>
      <c r="H9" s="11">
        <f t="shared" si="0"/>
        <v>8.0385964912280699</v>
      </c>
      <c r="I9" s="12" t="e">
        <f t="shared" si="1"/>
        <v>#N/A</v>
      </c>
      <c r="J9" s="2"/>
      <c r="K9" s="2"/>
      <c r="L9" s="2"/>
      <c r="M9" s="2"/>
      <c r="N9" s="7" t="s">
        <v>93</v>
      </c>
      <c r="O9" s="7">
        <v>0.93</v>
      </c>
    </row>
    <row r="10" spans="1:15" ht="19.05" customHeight="1">
      <c r="A10" s="7" t="s">
        <v>94</v>
      </c>
      <c r="B10" s="7" t="s">
        <v>95</v>
      </c>
      <c r="C10" s="9" t="s">
        <v>96</v>
      </c>
      <c r="D10" s="9" t="e">
        <f>VLOOKUP(C10,'2018'!$O$2:$P$36,2,FALSE)</f>
        <v>#N/A</v>
      </c>
      <c r="E10" s="10">
        <v>7</v>
      </c>
      <c r="F10" s="6">
        <v>63</v>
      </c>
      <c r="G10" s="6">
        <v>35</v>
      </c>
      <c r="H10" s="11">
        <f t="shared" si="0"/>
        <v>9.0833333333333339</v>
      </c>
      <c r="I10" s="12" t="e">
        <f t="shared" si="1"/>
        <v>#N/A</v>
      </c>
      <c r="J10" s="2"/>
      <c r="K10" s="2"/>
      <c r="L10" s="2"/>
      <c r="M10" s="2"/>
      <c r="N10" s="7" t="s">
        <v>89</v>
      </c>
      <c r="O10" s="7">
        <v>0.89</v>
      </c>
    </row>
    <row r="11" spans="1:15" ht="19.05" customHeight="1">
      <c r="A11" s="7" t="s">
        <v>97</v>
      </c>
      <c r="B11" s="7" t="s">
        <v>98</v>
      </c>
      <c r="C11" s="9" t="s">
        <v>99</v>
      </c>
      <c r="D11" s="9" t="e">
        <f>VLOOKUP(C11,'2018'!$O$2:$P$36,2,FALSE)</f>
        <v>#N/A</v>
      </c>
      <c r="E11" s="10">
        <v>5.0999999999999996</v>
      </c>
      <c r="F11" s="6">
        <v>56</v>
      </c>
      <c r="G11" s="6">
        <v>24</v>
      </c>
      <c r="H11" s="11">
        <f t="shared" si="0"/>
        <v>11.058823529411764</v>
      </c>
      <c r="I11" s="12" t="e">
        <f t="shared" si="1"/>
        <v>#N/A</v>
      </c>
      <c r="J11" s="7" t="s">
        <v>100</v>
      </c>
      <c r="K11" s="2"/>
      <c r="L11" s="2"/>
      <c r="M11" s="2"/>
      <c r="N11" s="7" t="s">
        <v>78</v>
      </c>
      <c r="O11" s="7">
        <v>0.84</v>
      </c>
    </row>
    <row r="12" spans="1:15" ht="19.05" customHeight="1">
      <c r="A12" s="7" t="s">
        <v>101</v>
      </c>
      <c r="B12" s="7" t="s">
        <v>102</v>
      </c>
      <c r="C12" s="9" t="s">
        <v>103</v>
      </c>
      <c r="D12" s="9">
        <v>0.74</v>
      </c>
      <c r="E12" s="10">
        <v>1.6</v>
      </c>
      <c r="F12" s="6">
        <v>16</v>
      </c>
      <c r="G12" s="6">
        <v>9</v>
      </c>
      <c r="H12" s="11">
        <f t="shared" si="0"/>
        <v>10.093749999999998</v>
      </c>
      <c r="I12" s="12">
        <f t="shared" si="1"/>
        <v>7.4693749999999985</v>
      </c>
      <c r="J12" s="2"/>
      <c r="K12" s="2"/>
      <c r="L12" s="2"/>
      <c r="M12" s="2"/>
      <c r="N12" s="7" t="s">
        <v>96</v>
      </c>
      <c r="O12" s="7">
        <v>0.79</v>
      </c>
    </row>
    <row r="13" spans="1:15" ht="19.05" customHeight="1">
      <c r="A13" s="7" t="s">
        <v>72</v>
      </c>
      <c r="B13" s="7" t="s">
        <v>104</v>
      </c>
      <c r="C13" s="13" t="s">
        <v>96</v>
      </c>
      <c r="D13" s="9" t="e">
        <f>VLOOKUP(C13,'2018'!$O$2:$P$36,2,FALSE)</f>
        <v>#N/A</v>
      </c>
      <c r="E13" s="10">
        <v>7</v>
      </c>
      <c r="F13" s="6">
        <v>76</v>
      </c>
      <c r="G13" s="6">
        <v>8</v>
      </c>
      <c r="H13" s="11">
        <f t="shared" si="0"/>
        <v>10.876190476190477</v>
      </c>
      <c r="I13" s="12" t="e">
        <f t="shared" si="1"/>
        <v>#N/A</v>
      </c>
      <c r="J13" s="2"/>
      <c r="K13" s="2"/>
      <c r="L13" s="2"/>
      <c r="M13" s="2"/>
      <c r="N13" s="7" t="s">
        <v>70</v>
      </c>
      <c r="O13" s="7">
        <v>0.74</v>
      </c>
    </row>
    <row r="14" spans="1:15" ht="19.05" customHeight="1">
      <c r="A14" s="7" t="s">
        <v>105</v>
      </c>
      <c r="B14" s="7" t="s">
        <v>69</v>
      </c>
      <c r="C14" s="9" t="s">
        <v>96</v>
      </c>
      <c r="D14" s="9" t="e">
        <f>VLOOKUP(C14,'2018'!$O$2:$P$36,2,FALSE)</f>
        <v>#N/A</v>
      </c>
      <c r="E14" s="10">
        <v>5.0999999999999996</v>
      </c>
      <c r="F14" s="6">
        <v>61</v>
      </c>
      <c r="G14" s="6">
        <v>21</v>
      </c>
      <c r="H14" s="11">
        <f t="shared" si="0"/>
        <v>12.029411764705884</v>
      </c>
      <c r="I14" s="12" t="e">
        <f t="shared" si="1"/>
        <v>#N/A</v>
      </c>
      <c r="J14" s="7" t="s">
        <v>100</v>
      </c>
      <c r="K14" s="2"/>
      <c r="L14" s="2"/>
      <c r="M14" s="2"/>
      <c r="N14" s="7" t="s">
        <v>99</v>
      </c>
      <c r="O14" s="7">
        <v>0.65</v>
      </c>
    </row>
    <row r="15" spans="1:15" ht="19.05" customHeight="1">
      <c r="A15" s="7" t="s">
        <v>106</v>
      </c>
      <c r="B15" s="7" t="s">
        <v>107</v>
      </c>
      <c r="C15" s="9" t="s">
        <v>108</v>
      </c>
      <c r="D15" s="9" t="e">
        <f>VLOOKUP(C15,'2018'!$O$2:$P$36,2,FALSE)</f>
        <v>#N/A</v>
      </c>
      <c r="E15" s="10">
        <v>5.0999999999999996</v>
      </c>
      <c r="F15" s="6">
        <v>84.46</v>
      </c>
      <c r="G15" s="6">
        <v>46</v>
      </c>
      <c r="H15" s="11">
        <f t="shared" si="0"/>
        <v>16.711111111111112</v>
      </c>
      <c r="I15" s="12" t="e">
        <f t="shared" si="1"/>
        <v>#N/A</v>
      </c>
      <c r="J15" s="2"/>
      <c r="K15" s="2"/>
      <c r="L15" s="2"/>
      <c r="M15" s="2"/>
      <c r="N15" s="7" t="s">
        <v>108</v>
      </c>
      <c r="O15" s="7">
        <v>0.6</v>
      </c>
    </row>
    <row r="16" spans="1:15" ht="19.05" customHeight="1">
      <c r="A16" s="7" t="s">
        <v>109</v>
      </c>
      <c r="B16" s="7" t="s">
        <v>104</v>
      </c>
      <c r="C16" s="13" t="s">
        <v>108</v>
      </c>
      <c r="D16" s="9" t="e">
        <f>VLOOKUP(C16,'2018'!$O$2:$P$36,2,FALSE)</f>
        <v>#N/A</v>
      </c>
      <c r="E16" s="10">
        <v>5.0999999999999996</v>
      </c>
      <c r="F16" s="6">
        <v>86</v>
      </c>
      <c r="G16" s="6">
        <v>14</v>
      </c>
      <c r="H16" s="11">
        <f t="shared" si="0"/>
        <v>16.908496732026144</v>
      </c>
      <c r="I16" s="12" t="e">
        <f t="shared" si="1"/>
        <v>#N/A</v>
      </c>
      <c r="J16" s="2"/>
      <c r="K16" s="2"/>
      <c r="L16" s="2"/>
      <c r="M16" s="2"/>
      <c r="N16" s="7" t="s">
        <v>110</v>
      </c>
      <c r="O16" s="7">
        <v>0.53</v>
      </c>
    </row>
    <row r="17" spans="1:15" ht="19.05" customHeight="1">
      <c r="A17" s="7" t="s">
        <v>101</v>
      </c>
      <c r="B17" s="7" t="s">
        <v>111</v>
      </c>
      <c r="C17" s="9" t="s">
        <v>78</v>
      </c>
      <c r="D17" s="9" t="e">
        <f>VLOOKUP(C17,'2018'!$O$2:$P$36,2,FALSE)</f>
        <v>#N/A</v>
      </c>
      <c r="E17" s="7">
        <v>9.5</v>
      </c>
      <c r="F17" s="7" t="s">
        <v>112</v>
      </c>
      <c r="G17" s="6"/>
      <c r="H17" s="7" t="s">
        <v>113</v>
      </c>
      <c r="I17" s="2"/>
      <c r="J17" s="2"/>
      <c r="K17" s="2"/>
      <c r="L17" s="2"/>
      <c r="M17" s="2"/>
      <c r="N17" s="7" t="s">
        <v>74</v>
      </c>
      <c r="O17" s="7">
        <v>0.46</v>
      </c>
    </row>
    <row r="18" spans="1:15" ht="19.05" customHeight="1">
      <c r="A18" s="7" t="s">
        <v>106</v>
      </c>
      <c r="B18" s="7" t="s">
        <v>114</v>
      </c>
      <c r="C18" s="9" t="s">
        <v>90</v>
      </c>
      <c r="D18" s="9" t="e">
        <f>VLOOKUP(C18,'2018'!$O$2:$P$36,2,FALSE)</f>
        <v>#N/A</v>
      </c>
      <c r="E18" s="7">
        <v>5.0999999999999996</v>
      </c>
      <c r="F18" s="7" t="s">
        <v>112</v>
      </c>
      <c r="G18" s="7" t="s">
        <v>100</v>
      </c>
      <c r="H18" s="7" t="s">
        <v>113</v>
      </c>
      <c r="I18" s="2"/>
      <c r="J18" s="2"/>
      <c r="K18" s="2"/>
      <c r="L18" s="2"/>
      <c r="M18" s="2"/>
      <c r="N18" s="7" t="s">
        <v>82</v>
      </c>
      <c r="O18" s="7">
        <v>0.4</v>
      </c>
    </row>
    <row r="19" spans="1:15" ht="19.0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 t="s">
        <v>115</v>
      </c>
      <c r="O19" s="7">
        <v>0.34</v>
      </c>
    </row>
    <row r="20" spans="1:15" ht="19.05" customHeight="1">
      <c r="A20" s="7" t="s">
        <v>116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 t="s">
        <v>117</v>
      </c>
      <c r="O20" s="7">
        <v>0.73</v>
      </c>
    </row>
    <row r="21" spans="1:15" ht="19.05" customHeight="1">
      <c r="A21" s="7" t="s">
        <v>118</v>
      </c>
      <c r="B21" s="7" t="s">
        <v>119</v>
      </c>
      <c r="C21" s="13" t="s">
        <v>120</v>
      </c>
      <c r="D21" s="9" t="e">
        <f>VLOOKUP(C21,'2018'!$O$2:$P$36,2,FALSE)</f>
        <v>#N/A</v>
      </c>
      <c r="E21" s="10">
        <v>5.0999999999999996</v>
      </c>
      <c r="F21" s="6">
        <v>54</v>
      </c>
      <c r="G21" s="6">
        <v>19</v>
      </c>
      <c r="H21" s="11">
        <f t="shared" ref="H21:H33" si="2">(F21+(G21/60))/E21</f>
        <v>10.650326797385622</v>
      </c>
      <c r="I21" s="12" t="e">
        <f t="shared" ref="I21:I33" si="3">H21*D21</f>
        <v>#N/A</v>
      </c>
      <c r="J21" s="2"/>
      <c r="K21" s="2"/>
      <c r="L21" s="2"/>
      <c r="M21" s="2"/>
      <c r="N21" s="7" t="s">
        <v>121</v>
      </c>
      <c r="O21" s="7">
        <v>0.63</v>
      </c>
    </row>
    <row r="22" spans="1:15" ht="19.05" customHeight="1">
      <c r="A22" s="7" t="s">
        <v>101</v>
      </c>
      <c r="B22" s="7" t="s">
        <v>122</v>
      </c>
      <c r="C22" s="9" t="s">
        <v>123</v>
      </c>
      <c r="D22" s="9" t="e">
        <f>VLOOKUP(C22,'2018'!$O$2:$P$36,2,FALSE)</f>
        <v>#N/A</v>
      </c>
      <c r="E22" s="10">
        <v>5.0999999999999996</v>
      </c>
      <c r="F22" s="6">
        <v>50</v>
      </c>
      <c r="G22" s="6">
        <v>14</v>
      </c>
      <c r="H22" s="11">
        <f t="shared" si="2"/>
        <v>9.8496732026143796</v>
      </c>
      <c r="I22" s="12" t="e">
        <f t="shared" si="3"/>
        <v>#N/A</v>
      </c>
      <c r="J22" s="2"/>
      <c r="K22" s="2"/>
      <c r="L22" s="2"/>
      <c r="M22" s="2"/>
      <c r="N22" s="7" t="s">
        <v>124</v>
      </c>
      <c r="O22" s="7">
        <v>0.65</v>
      </c>
    </row>
    <row r="23" spans="1:15" ht="19.05" customHeight="1">
      <c r="A23" s="7" t="s">
        <v>125</v>
      </c>
      <c r="B23" s="7" t="s">
        <v>126</v>
      </c>
      <c r="C23" s="9" t="s">
        <v>127</v>
      </c>
      <c r="D23" s="9" t="e">
        <f>VLOOKUP(C23,'2018'!$O$2:$P$36,2,FALSE)</f>
        <v>#N/A</v>
      </c>
      <c r="E23" s="10">
        <v>3.9</v>
      </c>
      <c r="F23" s="6">
        <v>55</v>
      </c>
      <c r="G23" s="6">
        <v>10</v>
      </c>
      <c r="H23" s="11">
        <f t="shared" si="2"/>
        <v>14.145299145299145</v>
      </c>
      <c r="I23" s="12" t="e">
        <f t="shared" si="3"/>
        <v>#N/A</v>
      </c>
      <c r="J23" s="2"/>
      <c r="K23" s="2"/>
      <c r="L23" s="2"/>
      <c r="M23" s="2"/>
      <c r="N23" s="7" t="s">
        <v>128</v>
      </c>
      <c r="O23" s="7">
        <v>0.67</v>
      </c>
    </row>
    <row r="24" spans="1:15" ht="19.05" customHeight="1">
      <c r="A24" s="7" t="s">
        <v>129</v>
      </c>
      <c r="B24" s="7" t="s">
        <v>130</v>
      </c>
      <c r="C24" s="13" t="s">
        <v>131</v>
      </c>
      <c r="D24" s="9" t="e">
        <f>VLOOKUP(C24,'2018'!$O$2:$P$36,2,FALSE)</f>
        <v>#N/A</v>
      </c>
      <c r="E24" s="10">
        <v>7</v>
      </c>
      <c r="F24" s="6">
        <v>62</v>
      </c>
      <c r="G24" s="6">
        <v>36</v>
      </c>
      <c r="H24" s="11">
        <f t="shared" si="2"/>
        <v>8.9428571428571431</v>
      </c>
      <c r="I24" s="12" t="e">
        <f t="shared" si="3"/>
        <v>#N/A</v>
      </c>
      <c r="J24" s="2"/>
      <c r="K24" s="2"/>
      <c r="L24" s="2"/>
      <c r="M24" s="2"/>
      <c r="N24" s="7" t="s">
        <v>132</v>
      </c>
      <c r="O24" s="7">
        <v>0.7</v>
      </c>
    </row>
    <row r="25" spans="1:15" ht="19.05" customHeight="1">
      <c r="A25" s="7" t="s">
        <v>101</v>
      </c>
      <c r="B25" s="7" t="s">
        <v>133</v>
      </c>
      <c r="C25" s="9" t="s">
        <v>117</v>
      </c>
      <c r="D25" s="9" t="e">
        <f>VLOOKUP(C25,'2018'!$O$2:$P$36,2,FALSE)</f>
        <v>#N/A</v>
      </c>
      <c r="E25" s="10">
        <v>1.6</v>
      </c>
      <c r="F25" s="6">
        <v>14</v>
      </c>
      <c r="G25" s="6">
        <v>34</v>
      </c>
      <c r="H25" s="11">
        <f t="shared" si="2"/>
        <v>9.1041666666666661</v>
      </c>
      <c r="I25" s="12" t="e">
        <f t="shared" si="3"/>
        <v>#N/A</v>
      </c>
      <c r="J25" s="2"/>
      <c r="K25" s="2"/>
      <c r="L25" s="2"/>
      <c r="M25" s="2"/>
      <c r="N25" s="7" t="s">
        <v>131</v>
      </c>
      <c r="O25" s="7">
        <v>0.71</v>
      </c>
    </row>
    <row r="26" spans="1:15" ht="19.05" customHeight="1">
      <c r="A26" s="7" t="s">
        <v>134</v>
      </c>
      <c r="B26" s="7" t="s">
        <v>135</v>
      </c>
      <c r="C26" s="13" t="s">
        <v>123</v>
      </c>
      <c r="D26" s="9" t="e">
        <f>VLOOKUP(C26,'2018'!$O$2:$P$36,2,FALSE)</f>
        <v>#N/A</v>
      </c>
      <c r="E26" s="10">
        <v>5.0999999999999996</v>
      </c>
      <c r="F26" s="6">
        <v>58</v>
      </c>
      <c r="G26" s="6">
        <v>57</v>
      </c>
      <c r="H26" s="11">
        <f t="shared" si="2"/>
        <v>11.558823529411766</v>
      </c>
      <c r="I26" s="12" t="e">
        <f t="shared" si="3"/>
        <v>#N/A</v>
      </c>
      <c r="J26" s="2"/>
      <c r="K26" s="2"/>
      <c r="L26" s="2"/>
      <c r="M26" s="2"/>
      <c r="N26" s="7" t="s">
        <v>136</v>
      </c>
      <c r="O26" s="7">
        <v>0.8</v>
      </c>
    </row>
    <row r="27" spans="1:15" ht="19.05" customHeight="1">
      <c r="A27" s="7" t="s">
        <v>137</v>
      </c>
      <c r="B27" s="7" t="s">
        <v>138</v>
      </c>
      <c r="C27" s="9" t="s">
        <v>139</v>
      </c>
      <c r="D27" s="9" t="e">
        <f>VLOOKUP(C27,'2018'!$O$2:$P$36,2,FALSE)</f>
        <v>#N/A</v>
      </c>
      <c r="E27" s="10">
        <v>7</v>
      </c>
      <c r="F27" s="6">
        <v>83</v>
      </c>
      <c r="G27" s="6">
        <v>37</v>
      </c>
      <c r="H27" s="11">
        <f t="shared" si="2"/>
        <v>11.945238095238095</v>
      </c>
      <c r="I27" s="12" t="e">
        <f t="shared" si="3"/>
        <v>#N/A</v>
      </c>
      <c r="J27" s="2"/>
      <c r="K27" s="2"/>
      <c r="L27" s="2"/>
      <c r="M27" s="2"/>
      <c r="N27" s="7" t="s">
        <v>140</v>
      </c>
      <c r="O27" s="7">
        <v>0.71</v>
      </c>
    </row>
    <row r="28" spans="1:15" ht="19.05" customHeight="1">
      <c r="A28" s="7" t="s">
        <v>72</v>
      </c>
      <c r="B28" s="7" t="s">
        <v>141</v>
      </c>
      <c r="C28" s="9" t="s">
        <v>142</v>
      </c>
      <c r="D28" s="9" t="e">
        <f>VLOOKUP(C28,'2018'!$O$2:$P$36,2,FALSE)</f>
        <v>#N/A</v>
      </c>
      <c r="E28" s="10">
        <v>3.9</v>
      </c>
      <c r="F28" s="6">
        <v>88</v>
      </c>
      <c r="G28" s="6">
        <v>44</v>
      </c>
      <c r="H28" s="11">
        <f t="shared" si="2"/>
        <v>22.752136752136753</v>
      </c>
      <c r="I28" s="12" t="e">
        <f t="shared" si="3"/>
        <v>#N/A</v>
      </c>
      <c r="J28" s="2"/>
      <c r="K28" s="2"/>
      <c r="L28" s="2"/>
      <c r="M28" s="2"/>
      <c r="N28" s="7" t="s">
        <v>139</v>
      </c>
      <c r="O28" s="7">
        <v>0.67</v>
      </c>
    </row>
    <row r="29" spans="1:15" ht="19.05" customHeight="1">
      <c r="A29" s="7" t="s">
        <v>84</v>
      </c>
      <c r="B29" s="7" t="s">
        <v>143</v>
      </c>
      <c r="C29" s="9" t="s">
        <v>132</v>
      </c>
      <c r="D29" s="9" t="e">
        <f>VLOOKUP(C29,'2018'!$O$2:$P$36,2,FALSE)</f>
        <v>#N/A</v>
      </c>
      <c r="E29" s="10">
        <v>5.0999999999999996</v>
      </c>
      <c r="F29" s="6">
        <v>72</v>
      </c>
      <c r="G29" s="6">
        <v>31</v>
      </c>
      <c r="H29" s="11">
        <f t="shared" si="2"/>
        <v>14.218954248366014</v>
      </c>
      <c r="I29" s="12" t="e">
        <f t="shared" si="3"/>
        <v>#N/A</v>
      </c>
      <c r="J29" s="7" t="s">
        <v>100</v>
      </c>
      <c r="K29" s="2"/>
      <c r="L29" s="2"/>
      <c r="M29" s="2"/>
      <c r="N29" s="7" t="s">
        <v>123</v>
      </c>
      <c r="O29" s="7">
        <v>0.62</v>
      </c>
    </row>
    <row r="30" spans="1:15" ht="19.05" customHeight="1">
      <c r="A30" s="7" t="s">
        <v>72</v>
      </c>
      <c r="B30" s="7" t="s">
        <v>144</v>
      </c>
      <c r="C30" s="9" t="s">
        <v>127</v>
      </c>
      <c r="D30" s="9" t="e">
        <f>VLOOKUP(C30,'2018'!$O$2:$P$36,2,FALSE)</f>
        <v>#N/A</v>
      </c>
      <c r="E30" s="10">
        <v>3.9</v>
      </c>
      <c r="F30" s="6">
        <v>94</v>
      </c>
      <c r="G30" s="6">
        <v>52</v>
      </c>
      <c r="H30" s="11">
        <f t="shared" si="2"/>
        <v>24.324786324786324</v>
      </c>
      <c r="I30" s="12" t="e">
        <f t="shared" si="3"/>
        <v>#N/A</v>
      </c>
      <c r="J30" s="2"/>
      <c r="K30" s="2"/>
      <c r="L30" s="2"/>
      <c r="M30" s="2"/>
      <c r="N30" s="7" t="s">
        <v>145</v>
      </c>
      <c r="O30" s="7">
        <v>0.56999999999999995</v>
      </c>
    </row>
    <row r="31" spans="1:15" ht="19.05" customHeight="1">
      <c r="A31" s="7" t="s">
        <v>146</v>
      </c>
      <c r="B31" s="7" t="s">
        <v>147</v>
      </c>
      <c r="C31" s="9" t="s">
        <v>120</v>
      </c>
      <c r="D31" s="9" t="e">
        <f>VLOOKUP(C31,'2018'!$O$2:$P$36,2,FALSE)</f>
        <v>#N/A</v>
      </c>
      <c r="E31" s="10">
        <v>2.1</v>
      </c>
      <c r="F31" s="6">
        <v>46</v>
      </c>
      <c r="G31" s="6">
        <v>3</v>
      </c>
      <c r="H31" s="11">
        <f t="shared" si="2"/>
        <v>21.928571428571427</v>
      </c>
      <c r="I31" s="12" t="e">
        <f t="shared" si="3"/>
        <v>#N/A</v>
      </c>
      <c r="J31" s="7" t="s">
        <v>100</v>
      </c>
      <c r="K31" s="2"/>
      <c r="L31" s="2"/>
      <c r="M31" s="2"/>
      <c r="N31" s="7" t="s">
        <v>120</v>
      </c>
      <c r="O31" s="7">
        <v>0.53</v>
      </c>
    </row>
    <row r="32" spans="1:15" ht="19.05" customHeight="1">
      <c r="A32" s="7" t="s">
        <v>76</v>
      </c>
      <c r="B32" s="7" t="s">
        <v>148</v>
      </c>
      <c r="C32" s="9" t="s">
        <v>117</v>
      </c>
      <c r="D32" s="9" t="e">
        <f>VLOOKUP(C32,'2018'!$O$2:$P$36,2,FALSE)</f>
        <v>#N/A</v>
      </c>
      <c r="E32" s="10">
        <v>2.1</v>
      </c>
      <c r="F32" s="6">
        <v>45</v>
      </c>
      <c r="G32" s="6">
        <v>27</v>
      </c>
      <c r="H32" s="11">
        <f t="shared" si="2"/>
        <v>21.642857142857142</v>
      </c>
      <c r="I32" s="12" t="e">
        <f t="shared" si="3"/>
        <v>#N/A</v>
      </c>
      <c r="J32" s="2"/>
      <c r="K32" s="2"/>
      <c r="L32" s="2"/>
      <c r="M32" s="2"/>
      <c r="N32" s="7" t="s">
        <v>149</v>
      </c>
      <c r="O32" s="7">
        <v>0.48</v>
      </c>
    </row>
    <row r="33" spans="1:15" ht="19.05" customHeight="1">
      <c r="A33" s="7" t="s">
        <v>106</v>
      </c>
      <c r="B33" s="7" t="s">
        <v>150</v>
      </c>
      <c r="C33" s="13" t="s">
        <v>151</v>
      </c>
      <c r="D33" s="9">
        <v>0.73</v>
      </c>
      <c r="E33" s="10">
        <v>1.6</v>
      </c>
      <c r="F33" s="6">
        <v>50</v>
      </c>
      <c r="G33" s="6">
        <v>42</v>
      </c>
      <c r="H33" s="11">
        <f t="shared" si="2"/>
        <v>31.6875</v>
      </c>
      <c r="I33" s="12">
        <f t="shared" si="3"/>
        <v>23.131875000000001</v>
      </c>
      <c r="J33" s="7" t="s">
        <v>100</v>
      </c>
      <c r="K33" s="2"/>
      <c r="L33" s="2"/>
      <c r="M33" s="2"/>
      <c r="N33" s="7" t="s">
        <v>127</v>
      </c>
      <c r="O33" s="7">
        <v>0.44</v>
      </c>
    </row>
    <row r="34" spans="1:15" ht="19.0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 t="s">
        <v>142</v>
      </c>
      <c r="O34" s="7">
        <v>0.39</v>
      </c>
    </row>
    <row r="35" spans="1:15" ht="19.0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 t="s">
        <v>152</v>
      </c>
      <c r="O35" s="7">
        <v>0.35</v>
      </c>
    </row>
    <row r="36" spans="1:15" ht="19.0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 t="s">
        <v>153</v>
      </c>
      <c r="O36" s="7">
        <v>0.31</v>
      </c>
    </row>
    <row r="37" spans="1:15" ht="19.0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 t="s">
        <v>154</v>
      </c>
      <c r="O37" s="7">
        <v>0.27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workbookViewId="0"/>
  </sheetViews>
  <sheetFormatPr defaultColWidth="8.4609375" defaultRowHeight="15" customHeight="1"/>
  <cols>
    <col min="1" max="1" width="10.765625" style="14" customWidth="1"/>
    <col min="2" max="2" width="7.84375" style="14" customWidth="1"/>
    <col min="3" max="3" width="7.765625" style="14" customWidth="1"/>
    <col min="4" max="4" width="7.3828125" style="14" customWidth="1"/>
    <col min="5" max="5" width="6.84375" style="14" customWidth="1"/>
    <col min="6" max="6" width="7.84375" style="14" customWidth="1"/>
    <col min="7" max="7" width="4.3828125" style="14" customWidth="1"/>
    <col min="8" max="8" width="8.3828125" style="14" customWidth="1"/>
    <col min="9" max="11" width="8.4609375" style="14" customWidth="1"/>
    <col min="12" max="12" width="13" style="14" customWidth="1"/>
    <col min="13" max="256" width="8.4609375" style="14" customWidth="1"/>
  </cols>
  <sheetData>
    <row r="1" spans="1:13" ht="19.05" customHeight="1">
      <c r="A1" s="2"/>
      <c r="B1" s="2"/>
      <c r="C1" s="7" t="s">
        <v>55</v>
      </c>
      <c r="D1" s="2"/>
      <c r="E1" s="2"/>
      <c r="F1" s="2"/>
      <c r="G1" s="2"/>
      <c r="H1" s="2"/>
      <c r="I1" s="2"/>
      <c r="J1" s="2"/>
      <c r="K1" s="2"/>
      <c r="L1" s="7" t="s">
        <v>56</v>
      </c>
      <c r="M1" s="7" t="s">
        <v>57</v>
      </c>
    </row>
    <row r="2" spans="1:13" ht="19.05" customHeight="1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7" t="s">
        <v>65</v>
      </c>
      <c r="I2" s="7" t="s">
        <v>66</v>
      </c>
      <c r="J2" s="2"/>
      <c r="K2" s="2"/>
      <c r="L2" s="7" t="s">
        <v>67</v>
      </c>
      <c r="M2" s="7">
        <v>0.8</v>
      </c>
    </row>
    <row r="3" spans="1:13" ht="19.05" customHeight="1">
      <c r="A3" s="7" t="s">
        <v>68</v>
      </c>
      <c r="B3" s="7" t="s">
        <v>69</v>
      </c>
      <c r="C3" s="9" t="s">
        <v>70</v>
      </c>
      <c r="D3" s="9">
        <f t="shared" ref="D3:D20" si="0">VLOOKUP(C3,L$2:M$40,2,FALSE)</f>
        <v>0.74</v>
      </c>
      <c r="E3" s="10">
        <v>6.6</v>
      </c>
      <c r="F3" s="6">
        <v>41</v>
      </c>
      <c r="G3" s="6">
        <v>35</v>
      </c>
      <c r="H3" s="11">
        <f t="shared" ref="H3:H20" si="1">(F3+(G3/60))/E3</f>
        <v>6.3005050505050511</v>
      </c>
      <c r="I3" s="12">
        <f t="shared" ref="I3:I20" si="2">H3*D3</f>
        <v>4.6623737373737377</v>
      </c>
      <c r="J3" s="2"/>
      <c r="K3" s="2"/>
      <c r="L3" s="7" t="s">
        <v>71</v>
      </c>
      <c r="M3" s="7">
        <v>0.8</v>
      </c>
    </row>
    <row r="4" spans="1:13" ht="19.05" customHeight="1">
      <c r="A4" s="7" t="s">
        <v>155</v>
      </c>
      <c r="B4" s="7" t="s">
        <v>156</v>
      </c>
      <c r="C4" s="9" t="s">
        <v>70</v>
      </c>
      <c r="D4" s="9">
        <f t="shared" si="0"/>
        <v>0.74</v>
      </c>
      <c r="E4" s="10">
        <v>6.6</v>
      </c>
      <c r="F4" s="6">
        <v>43</v>
      </c>
      <c r="G4" s="6">
        <v>47</v>
      </c>
      <c r="H4" s="11">
        <f t="shared" si="1"/>
        <v>6.6338383838383841</v>
      </c>
      <c r="I4" s="12">
        <f t="shared" si="2"/>
        <v>4.9090404040404039</v>
      </c>
      <c r="J4" s="2"/>
      <c r="K4" s="2"/>
      <c r="L4" s="7" t="s">
        <v>75</v>
      </c>
      <c r="M4" s="7">
        <v>0.82</v>
      </c>
    </row>
    <row r="5" spans="1:13" ht="19.05" customHeight="1">
      <c r="A5" s="7" t="s">
        <v>72</v>
      </c>
      <c r="B5" s="7" t="s">
        <v>73</v>
      </c>
      <c r="C5" s="9" t="s">
        <v>74</v>
      </c>
      <c r="D5" s="9">
        <f t="shared" si="0"/>
        <v>0.46</v>
      </c>
      <c r="E5" s="10">
        <v>4.2</v>
      </c>
      <c r="F5" s="6">
        <v>49</v>
      </c>
      <c r="G5" s="6">
        <v>36</v>
      </c>
      <c r="H5" s="11">
        <f t="shared" si="1"/>
        <v>11.80952380952381</v>
      </c>
      <c r="I5" s="12">
        <f t="shared" si="2"/>
        <v>5.432380952380953</v>
      </c>
      <c r="J5" s="2"/>
      <c r="K5" s="2"/>
      <c r="L5" s="7" t="s">
        <v>79</v>
      </c>
      <c r="M5" s="7">
        <v>0.84</v>
      </c>
    </row>
    <row r="6" spans="1:13" ht="19.05" customHeight="1">
      <c r="A6" s="7" t="s">
        <v>125</v>
      </c>
      <c r="B6" s="7" t="s">
        <v>157</v>
      </c>
      <c r="C6" s="9" t="s">
        <v>99</v>
      </c>
      <c r="D6" s="9">
        <f t="shared" si="0"/>
        <v>0.65</v>
      </c>
      <c r="E6" s="10">
        <v>6.6</v>
      </c>
      <c r="F6" s="6">
        <v>57</v>
      </c>
      <c r="G6" s="6">
        <v>27</v>
      </c>
      <c r="H6" s="11">
        <f t="shared" si="1"/>
        <v>8.704545454545455</v>
      </c>
      <c r="I6" s="12">
        <f t="shared" si="2"/>
        <v>5.6579545454545457</v>
      </c>
      <c r="J6" s="2"/>
      <c r="K6" s="2"/>
      <c r="L6" s="7" t="s">
        <v>83</v>
      </c>
      <c r="M6" s="7">
        <v>0.88</v>
      </c>
    </row>
    <row r="7" spans="1:13" ht="19.05" customHeight="1">
      <c r="A7" s="7" t="s">
        <v>158</v>
      </c>
      <c r="B7" s="7" t="s">
        <v>159</v>
      </c>
      <c r="C7" s="9" t="s">
        <v>70</v>
      </c>
      <c r="D7" s="9">
        <f t="shared" si="0"/>
        <v>0.74</v>
      </c>
      <c r="E7" s="10">
        <v>6.6</v>
      </c>
      <c r="F7" s="6">
        <v>53</v>
      </c>
      <c r="G7" s="6">
        <v>23</v>
      </c>
      <c r="H7" s="11">
        <f t="shared" si="1"/>
        <v>8.0883838383838391</v>
      </c>
      <c r="I7" s="12">
        <f t="shared" si="2"/>
        <v>5.9854040404040409</v>
      </c>
      <c r="J7" s="2"/>
      <c r="K7" s="2"/>
      <c r="L7" s="7" t="s">
        <v>86</v>
      </c>
      <c r="M7" s="7">
        <v>0.93</v>
      </c>
    </row>
    <row r="8" spans="1:13" ht="19.05" customHeight="1">
      <c r="A8" s="7" t="s">
        <v>101</v>
      </c>
      <c r="B8" s="7" t="s">
        <v>102</v>
      </c>
      <c r="C8" s="9" t="s">
        <v>67</v>
      </c>
      <c r="D8" s="9">
        <f t="shared" si="0"/>
        <v>0.8</v>
      </c>
      <c r="E8" s="10">
        <v>2.6</v>
      </c>
      <c r="F8" s="6">
        <v>20</v>
      </c>
      <c r="G8" s="6">
        <v>3</v>
      </c>
      <c r="H8" s="11">
        <f t="shared" si="1"/>
        <v>7.7115384615384617</v>
      </c>
      <c r="I8" s="12">
        <f t="shared" si="2"/>
        <v>6.1692307692307695</v>
      </c>
      <c r="J8" s="2"/>
      <c r="K8" s="2"/>
      <c r="L8" s="7" t="s">
        <v>90</v>
      </c>
      <c r="M8" s="7">
        <v>1</v>
      </c>
    </row>
    <row r="9" spans="1:13" ht="19.05" customHeight="1">
      <c r="A9" s="7" t="s">
        <v>101</v>
      </c>
      <c r="B9" s="7" t="s">
        <v>111</v>
      </c>
      <c r="C9" s="9" t="s">
        <v>78</v>
      </c>
      <c r="D9" s="9">
        <f t="shared" si="0"/>
        <v>0.84</v>
      </c>
      <c r="E9" s="10">
        <v>7.1</v>
      </c>
      <c r="F9" s="6">
        <v>52</v>
      </c>
      <c r="G9" s="6">
        <v>56</v>
      </c>
      <c r="H9" s="11">
        <f t="shared" si="1"/>
        <v>7.455399061032864</v>
      </c>
      <c r="I9" s="12">
        <f t="shared" si="2"/>
        <v>6.2625352112676058</v>
      </c>
      <c r="J9" s="2"/>
      <c r="K9" s="2"/>
      <c r="L9" s="7" t="s">
        <v>93</v>
      </c>
      <c r="M9" s="7">
        <v>0.93</v>
      </c>
    </row>
    <row r="10" spans="1:13" ht="19.05" customHeight="1">
      <c r="A10" s="7" t="s">
        <v>87</v>
      </c>
      <c r="B10" s="7" t="s">
        <v>88</v>
      </c>
      <c r="C10" s="9" t="s">
        <v>89</v>
      </c>
      <c r="D10" s="9">
        <f t="shared" si="0"/>
        <v>0.89</v>
      </c>
      <c r="E10" s="10">
        <v>10.199999999999999</v>
      </c>
      <c r="F10" s="6">
        <v>75</v>
      </c>
      <c r="G10" s="6">
        <v>2</v>
      </c>
      <c r="H10" s="11">
        <f t="shared" si="1"/>
        <v>7.3562091503267979</v>
      </c>
      <c r="I10" s="12">
        <f t="shared" si="2"/>
        <v>6.5470261437908501</v>
      </c>
      <c r="J10" s="2"/>
      <c r="K10" s="2"/>
      <c r="L10" s="7" t="s">
        <v>89</v>
      </c>
      <c r="M10" s="7">
        <v>0.89</v>
      </c>
    </row>
    <row r="11" spans="1:13" ht="19.05" customHeight="1">
      <c r="A11" s="7" t="s">
        <v>80</v>
      </c>
      <c r="B11" s="7" t="s">
        <v>81</v>
      </c>
      <c r="C11" s="9" t="s">
        <v>82</v>
      </c>
      <c r="D11" s="9">
        <f t="shared" si="0"/>
        <v>0.4</v>
      </c>
      <c r="E11" s="10">
        <v>4.2</v>
      </c>
      <c r="F11" s="6">
        <v>69</v>
      </c>
      <c r="G11" s="6">
        <v>8</v>
      </c>
      <c r="H11" s="11">
        <f t="shared" si="1"/>
        <v>16.460317460317462</v>
      </c>
      <c r="I11" s="12">
        <f t="shared" si="2"/>
        <v>6.5841269841269856</v>
      </c>
      <c r="J11" s="7" t="s">
        <v>100</v>
      </c>
      <c r="K11" s="2"/>
      <c r="L11" s="7" t="s">
        <v>78</v>
      </c>
      <c r="M11" s="7">
        <v>0.84</v>
      </c>
    </row>
    <row r="12" spans="1:13" ht="19.05" customHeight="1">
      <c r="A12" s="7" t="s">
        <v>94</v>
      </c>
      <c r="B12" s="7" t="s">
        <v>95</v>
      </c>
      <c r="C12" s="9" t="s">
        <v>96</v>
      </c>
      <c r="D12" s="9">
        <f t="shared" si="0"/>
        <v>0.79</v>
      </c>
      <c r="E12" s="10">
        <v>7.1</v>
      </c>
      <c r="F12" s="6">
        <v>61</v>
      </c>
      <c r="G12" s="6">
        <v>40</v>
      </c>
      <c r="H12" s="11">
        <f t="shared" si="1"/>
        <v>8.6854460093896719</v>
      </c>
      <c r="I12" s="12">
        <f t="shared" si="2"/>
        <v>6.8615023474178409</v>
      </c>
      <c r="J12" s="2"/>
      <c r="K12" s="2"/>
      <c r="L12" s="7" t="s">
        <v>96</v>
      </c>
      <c r="M12" s="7">
        <v>0.79</v>
      </c>
    </row>
    <row r="13" spans="1:13" ht="19.05" customHeight="1">
      <c r="A13" s="7" t="s">
        <v>160</v>
      </c>
      <c r="B13" s="7" t="s">
        <v>161</v>
      </c>
      <c r="C13" s="9" t="s">
        <v>78</v>
      </c>
      <c r="D13" s="9">
        <f t="shared" si="0"/>
        <v>0.84</v>
      </c>
      <c r="E13" s="10">
        <v>7.1</v>
      </c>
      <c r="F13" s="6">
        <v>59</v>
      </c>
      <c r="G13" s="6">
        <v>4</v>
      </c>
      <c r="H13" s="11">
        <f t="shared" si="1"/>
        <v>8.31924882629108</v>
      </c>
      <c r="I13" s="12">
        <f t="shared" si="2"/>
        <v>6.988169014084507</v>
      </c>
      <c r="J13" s="2"/>
      <c r="K13" s="2"/>
      <c r="L13" s="7" t="s">
        <v>70</v>
      </c>
      <c r="M13" s="7">
        <v>0.74</v>
      </c>
    </row>
    <row r="14" spans="1:13" ht="19.05" customHeight="1">
      <c r="A14" s="7" t="s">
        <v>72</v>
      </c>
      <c r="B14" s="7" t="s">
        <v>104</v>
      </c>
      <c r="C14" s="9" t="s">
        <v>70</v>
      </c>
      <c r="D14" s="9">
        <f t="shared" si="0"/>
        <v>0.74</v>
      </c>
      <c r="E14" s="10">
        <v>6.6</v>
      </c>
      <c r="F14" s="6">
        <v>68</v>
      </c>
      <c r="G14" s="6">
        <v>50</v>
      </c>
      <c r="H14" s="11">
        <f t="shared" si="1"/>
        <v>10.429292929292929</v>
      </c>
      <c r="I14" s="12">
        <f t="shared" si="2"/>
        <v>7.7176767676767675</v>
      </c>
      <c r="J14" s="7" t="s">
        <v>100</v>
      </c>
      <c r="K14" s="2"/>
      <c r="L14" s="7" t="s">
        <v>99</v>
      </c>
      <c r="M14" s="7">
        <v>0.65</v>
      </c>
    </row>
    <row r="15" spans="1:13" ht="19.05" customHeight="1">
      <c r="A15" s="7" t="s">
        <v>91</v>
      </c>
      <c r="B15" s="7" t="s">
        <v>92</v>
      </c>
      <c r="C15" s="9" t="s">
        <v>89</v>
      </c>
      <c r="D15" s="9">
        <f t="shared" si="0"/>
        <v>0.89</v>
      </c>
      <c r="E15" s="10">
        <v>10.199999999999999</v>
      </c>
      <c r="F15" s="6">
        <v>91</v>
      </c>
      <c r="G15" s="6">
        <v>15</v>
      </c>
      <c r="H15" s="11">
        <f t="shared" si="1"/>
        <v>8.9460784313725501</v>
      </c>
      <c r="I15" s="12">
        <f t="shared" si="2"/>
        <v>7.9620098039215694</v>
      </c>
      <c r="J15" s="2"/>
      <c r="K15" s="2"/>
      <c r="L15" s="7" t="s">
        <v>108</v>
      </c>
      <c r="M15" s="7">
        <v>0.6</v>
      </c>
    </row>
    <row r="16" spans="1:13" ht="19.05" customHeight="1">
      <c r="A16" s="7" t="s">
        <v>84</v>
      </c>
      <c r="B16" s="7" t="s">
        <v>85</v>
      </c>
      <c r="C16" s="9" t="s">
        <v>96</v>
      </c>
      <c r="D16" s="9">
        <f t="shared" si="0"/>
        <v>0.79</v>
      </c>
      <c r="E16" s="10">
        <v>7.1</v>
      </c>
      <c r="F16" s="6">
        <v>75</v>
      </c>
      <c r="G16" s="6">
        <v>30</v>
      </c>
      <c r="H16" s="11">
        <f t="shared" si="1"/>
        <v>10.63380281690141</v>
      </c>
      <c r="I16" s="12">
        <f t="shared" si="2"/>
        <v>8.4007042253521149</v>
      </c>
      <c r="J16" s="2"/>
      <c r="K16" s="2"/>
      <c r="L16" s="7" t="s">
        <v>110</v>
      </c>
      <c r="M16" s="7">
        <v>0.53</v>
      </c>
    </row>
    <row r="17" spans="1:13" ht="19.05" customHeight="1">
      <c r="A17" s="10" t="s">
        <v>105</v>
      </c>
      <c r="B17" s="10" t="s">
        <v>69</v>
      </c>
      <c r="C17" s="13" t="s">
        <v>162</v>
      </c>
      <c r="D17" s="13" t="e">
        <f t="shared" si="0"/>
        <v>#N/A</v>
      </c>
      <c r="E17" s="10">
        <v>5.9</v>
      </c>
      <c r="F17" s="15">
        <v>61</v>
      </c>
      <c r="G17" s="15">
        <v>24</v>
      </c>
      <c r="H17" s="16">
        <f t="shared" si="1"/>
        <v>10.406779661016948</v>
      </c>
      <c r="I17" s="17" t="e">
        <f t="shared" si="2"/>
        <v>#N/A</v>
      </c>
      <c r="J17" s="2"/>
      <c r="K17" s="2"/>
      <c r="L17" s="7" t="s">
        <v>74</v>
      </c>
      <c r="M17" s="7">
        <v>0.46</v>
      </c>
    </row>
    <row r="18" spans="1:13" ht="19.05" customHeight="1">
      <c r="A18" s="7" t="s">
        <v>109</v>
      </c>
      <c r="B18" s="7" t="s">
        <v>104</v>
      </c>
      <c r="C18" s="9" t="s">
        <v>110</v>
      </c>
      <c r="D18" s="9">
        <f t="shared" si="0"/>
        <v>0.53</v>
      </c>
      <c r="E18" s="10">
        <v>4.7</v>
      </c>
      <c r="F18" s="7" t="s">
        <v>163</v>
      </c>
      <c r="G18" s="7" t="s">
        <v>100</v>
      </c>
      <c r="H18" s="11" t="e">
        <f t="shared" si="1"/>
        <v>#VALUE!</v>
      </c>
      <c r="I18" s="12" t="e">
        <f t="shared" si="2"/>
        <v>#VALUE!</v>
      </c>
      <c r="J18" s="2"/>
      <c r="K18" s="2"/>
      <c r="L18" s="7" t="s">
        <v>82</v>
      </c>
      <c r="M18" s="7">
        <v>0.4</v>
      </c>
    </row>
    <row r="19" spans="1:13" ht="19.05" customHeight="1">
      <c r="A19" s="7" t="s">
        <v>164</v>
      </c>
      <c r="B19" s="7" t="s">
        <v>165</v>
      </c>
      <c r="C19" s="9" t="s">
        <v>74</v>
      </c>
      <c r="D19" s="9">
        <f t="shared" si="0"/>
        <v>0.46</v>
      </c>
      <c r="E19" s="10">
        <v>4.2</v>
      </c>
      <c r="F19" s="7" t="s">
        <v>163</v>
      </c>
      <c r="G19" s="7" t="s">
        <v>100</v>
      </c>
      <c r="H19" s="11" t="e">
        <f t="shared" si="1"/>
        <v>#VALUE!</v>
      </c>
      <c r="I19" s="12" t="e">
        <f t="shared" si="2"/>
        <v>#VALUE!</v>
      </c>
      <c r="J19" s="2"/>
      <c r="K19" s="2"/>
      <c r="L19" s="7" t="s">
        <v>115</v>
      </c>
      <c r="M19" s="7">
        <v>0.34</v>
      </c>
    </row>
    <row r="20" spans="1:13" ht="19.05" customHeight="1">
      <c r="A20" s="10" t="s">
        <v>166</v>
      </c>
      <c r="B20" s="10" t="s">
        <v>167</v>
      </c>
      <c r="C20" s="13" t="s">
        <v>168</v>
      </c>
      <c r="D20" s="13" t="e">
        <f t="shared" si="0"/>
        <v>#N/A</v>
      </c>
      <c r="E20" s="10">
        <v>4.7</v>
      </c>
      <c r="F20" s="7" t="s">
        <v>100</v>
      </c>
      <c r="G20" s="7" t="s">
        <v>100</v>
      </c>
      <c r="H20" s="11" t="e">
        <f t="shared" si="1"/>
        <v>#VALUE!</v>
      </c>
      <c r="I20" s="12" t="e">
        <f t="shared" si="2"/>
        <v>#VALUE!</v>
      </c>
      <c r="J20" s="2"/>
      <c r="K20" s="2"/>
      <c r="L20" s="7" t="s">
        <v>117</v>
      </c>
      <c r="M20" s="7">
        <v>0.73</v>
      </c>
    </row>
    <row r="21" spans="1:13" ht="19.05" customHeight="1">
      <c r="A21" s="7" t="s">
        <v>100</v>
      </c>
      <c r="B21" s="7" t="s">
        <v>100</v>
      </c>
      <c r="C21" s="9" t="s">
        <v>100</v>
      </c>
      <c r="D21" s="9" t="s">
        <v>100</v>
      </c>
      <c r="E21" s="7" t="s">
        <v>100</v>
      </c>
      <c r="F21" s="2"/>
      <c r="G21" s="2"/>
      <c r="H21" s="7" t="s">
        <v>100</v>
      </c>
      <c r="I21" s="7" t="s">
        <v>100</v>
      </c>
      <c r="J21" s="2"/>
      <c r="K21" s="2"/>
      <c r="L21" s="7" t="s">
        <v>121</v>
      </c>
      <c r="M21" s="7">
        <v>0.63</v>
      </c>
    </row>
    <row r="22" spans="1:13" ht="19.05" customHeight="1">
      <c r="A22" s="7" t="s">
        <v>100</v>
      </c>
      <c r="B22" s="7" t="s">
        <v>100</v>
      </c>
      <c r="C22" s="9" t="s">
        <v>100</v>
      </c>
      <c r="D22" s="9" t="s">
        <v>100</v>
      </c>
      <c r="E22" s="10" t="s">
        <v>100</v>
      </c>
      <c r="F22" s="7" t="s">
        <v>100</v>
      </c>
      <c r="G22" s="7" t="s">
        <v>100</v>
      </c>
      <c r="H22" s="7" t="s">
        <v>100</v>
      </c>
      <c r="I22" s="7" t="s">
        <v>100</v>
      </c>
      <c r="J22" s="2"/>
      <c r="K22" s="2"/>
      <c r="L22" s="7" t="s">
        <v>124</v>
      </c>
      <c r="M22" s="7">
        <v>0.65</v>
      </c>
    </row>
    <row r="23" spans="1:13" ht="19.05" customHeight="1">
      <c r="A23" s="7" t="s">
        <v>100</v>
      </c>
      <c r="B23" s="7" t="s">
        <v>100</v>
      </c>
      <c r="C23" s="9" t="s">
        <v>100</v>
      </c>
      <c r="D23" s="9" t="s">
        <v>100</v>
      </c>
      <c r="E23" s="10" t="s">
        <v>100</v>
      </c>
      <c r="F23" s="7" t="s">
        <v>100</v>
      </c>
      <c r="G23" s="7" t="s">
        <v>100</v>
      </c>
      <c r="H23" s="7" t="s">
        <v>100</v>
      </c>
      <c r="I23" s="7" t="s">
        <v>100</v>
      </c>
      <c r="J23" s="2"/>
      <c r="K23" s="2"/>
      <c r="L23" s="7" t="s">
        <v>128</v>
      </c>
      <c r="M23" s="7">
        <v>0.67</v>
      </c>
    </row>
    <row r="24" spans="1:13" ht="19.05" customHeight="1">
      <c r="A24" s="7" t="s">
        <v>100</v>
      </c>
      <c r="B24" s="7" t="s">
        <v>100</v>
      </c>
      <c r="C24" s="9" t="s">
        <v>100</v>
      </c>
      <c r="D24" s="9" t="s">
        <v>100</v>
      </c>
      <c r="E24" s="10" t="s">
        <v>100</v>
      </c>
      <c r="F24" s="7" t="s">
        <v>100</v>
      </c>
      <c r="G24" s="7" t="s">
        <v>100</v>
      </c>
      <c r="H24" s="7" t="s">
        <v>100</v>
      </c>
      <c r="I24" s="7" t="s">
        <v>100</v>
      </c>
      <c r="J24" s="2"/>
      <c r="K24" s="2"/>
      <c r="L24" s="7" t="s">
        <v>132</v>
      </c>
      <c r="M24" s="7">
        <v>0.7</v>
      </c>
    </row>
    <row r="25" spans="1:13" ht="19.05" customHeight="1">
      <c r="A25" s="7" t="s">
        <v>116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7" t="s">
        <v>131</v>
      </c>
      <c r="M25" s="7">
        <v>0.71</v>
      </c>
    </row>
    <row r="26" spans="1:13" ht="19.05" customHeight="1">
      <c r="A26" s="7" t="s">
        <v>118</v>
      </c>
      <c r="B26" s="7" t="s">
        <v>119</v>
      </c>
      <c r="C26" s="9" t="s">
        <v>149</v>
      </c>
      <c r="D26" s="9">
        <f t="shared" ref="D26:D38" si="3">VLOOKUP(C26,L$2:M$40,2,FALSE)</f>
        <v>0.48</v>
      </c>
      <c r="E26" s="10">
        <v>4.7</v>
      </c>
      <c r="F26" s="6">
        <v>62</v>
      </c>
      <c r="G26" s="6">
        <v>22</v>
      </c>
      <c r="H26" s="11">
        <f t="shared" ref="H26:H38" si="4">(F26+(G26/60))/E26</f>
        <v>13.269503546099291</v>
      </c>
      <c r="I26" s="12">
        <f t="shared" ref="I26:I38" si="5">H26*D26</f>
        <v>6.3693617021276596</v>
      </c>
      <c r="J26" s="2"/>
      <c r="K26" s="2"/>
      <c r="L26" s="7" t="s">
        <v>136</v>
      </c>
      <c r="M26" s="7">
        <v>0.8</v>
      </c>
    </row>
    <row r="27" spans="1:13" ht="19.05" customHeight="1">
      <c r="A27" s="7" t="s">
        <v>125</v>
      </c>
      <c r="B27" s="7" t="s">
        <v>126</v>
      </c>
      <c r="C27" s="9" t="s">
        <v>127</v>
      </c>
      <c r="D27" s="9">
        <f t="shared" si="3"/>
        <v>0.44</v>
      </c>
      <c r="E27" s="10">
        <v>4.2</v>
      </c>
      <c r="F27" s="6">
        <v>62</v>
      </c>
      <c r="G27" s="6">
        <v>48</v>
      </c>
      <c r="H27" s="11">
        <f t="shared" si="4"/>
        <v>14.952380952380951</v>
      </c>
      <c r="I27" s="12">
        <f t="shared" si="5"/>
        <v>6.5790476190476186</v>
      </c>
      <c r="J27" s="2"/>
      <c r="K27" s="2"/>
      <c r="L27" s="7" t="s">
        <v>140</v>
      </c>
      <c r="M27" s="7">
        <v>0.71</v>
      </c>
    </row>
    <row r="28" spans="1:13" ht="19.05" customHeight="1">
      <c r="A28" s="7" t="s">
        <v>76</v>
      </c>
      <c r="B28" s="7" t="s">
        <v>169</v>
      </c>
      <c r="C28" s="9" t="s">
        <v>117</v>
      </c>
      <c r="D28" s="9">
        <f t="shared" si="3"/>
        <v>0.73</v>
      </c>
      <c r="E28" s="10">
        <v>2.6</v>
      </c>
      <c r="F28" s="7">
        <v>24</v>
      </c>
      <c r="G28" s="7">
        <v>4</v>
      </c>
      <c r="H28" s="12">
        <f t="shared" si="4"/>
        <v>9.2564102564102555</v>
      </c>
      <c r="I28" s="12">
        <f t="shared" si="5"/>
        <v>6.7571794871794859</v>
      </c>
      <c r="J28" s="2"/>
      <c r="K28" s="2"/>
      <c r="L28" s="7" t="s">
        <v>139</v>
      </c>
      <c r="M28" s="7">
        <v>0.67</v>
      </c>
    </row>
    <row r="29" spans="1:13" ht="19.05" customHeight="1">
      <c r="A29" s="7" t="s">
        <v>129</v>
      </c>
      <c r="B29" s="7" t="s">
        <v>130</v>
      </c>
      <c r="C29" s="9" t="s">
        <v>136</v>
      </c>
      <c r="D29" s="9">
        <f t="shared" si="3"/>
        <v>0.8</v>
      </c>
      <c r="E29" s="10">
        <v>8.1999999999999993</v>
      </c>
      <c r="F29" s="6">
        <v>71</v>
      </c>
      <c r="G29" s="6">
        <v>30</v>
      </c>
      <c r="H29" s="11">
        <f t="shared" si="4"/>
        <v>8.7195121951219523</v>
      </c>
      <c r="I29" s="12">
        <f t="shared" si="5"/>
        <v>6.9756097560975618</v>
      </c>
      <c r="J29" s="2"/>
      <c r="K29" s="2"/>
      <c r="L29" s="7" t="s">
        <v>123</v>
      </c>
      <c r="M29" s="7">
        <v>0.62</v>
      </c>
    </row>
    <row r="30" spans="1:13" ht="19.05" customHeight="1">
      <c r="A30" s="7" t="s">
        <v>101</v>
      </c>
      <c r="B30" s="7" t="s">
        <v>122</v>
      </c>
      <c r="C30" s="9" t="s">
        <v>123</v>
      </c>
      <c r="D30" s="9">
        <f t="shared" si="3"/>
        <v>0.62</v>
      </c>
      <c r="E30" s="10">
        <v>5.9</v>
      </c>
      <c r="F30" s="6">
        <v>73</v>
      </c>
      <c r="G30" s="6">
        <v>30</v>
      </c>
      <c r="H30" s="11">
        <f t="shared" si="4"/>
        <v>12.457627118644067</v>
      </c>
      <c r="I30" s="12">
        <f t="shared" si="5"/>
        <v>7.7237288135593216</v>
      </c>
      <c r="J30" s="2"/>
      <c r="K30" s="2"/>
      <c r="L30" s="7" t="s">
        <v>145</v>
      </c>
      <c r="M30" s="7">
        <v>0.56999999999999995</v>
      </c>
    </row>
    <row r="31" spans="1:13" ht="19.05" customHeight="1">
      <c r="A31" s="7" t="s">
        <v>101</v>
      </c>
      <c r="B31" s="7" t="s">
        <v>133</v>
      </c>
      <c r="C31" s="9" t="s">
        <v>117</v>
      </c>
      <c r="D31" s="9">
        <f t="shared" si="3"/>
        <v>0.73</v>
      </c>
      <c r="E31" s="10">
        <v>2.6</v>
      </c>
      <c r="F31" s="6">
        <v>29</v>
      </c>
      <c r="G31" s="6">
        <v>39</v>
      </c>
      <c r="H31" s="11">
        <f t="shared" si="4"/>
        <v>11.403846153846153</v>
      </c>
      <c r="I31" s="12">
        <f t="shared" si="5"/>
        <v>8.3248076923076919</v>
      </c>
      <c r="J31" s="2"/>
      <c r="K31" s="2"/>
      <c r="L31" s="7" t="s">
        <v>120</v>
      </c>
      <c r="M31" s="7">
        <v>0.53</v>
      </c>
    </row>
    <row r="32" spans="1:13" ht="19.05" customHeight="1">
      <c r="A32" s="7" t="s">
        <v>72</v>
      </c>
      <c r="B32" s="7" t="s">
        <v>141</v>
      </c>
      <c r="C32" s="9" t="s">
        <v>142</v>
      </c>
      <c r="D32" s="9">
        <f t="shared" si="3"/>
        <v>0.39</v>
      </c>
      <c r="E32" s="10">
        <v>4.2</v>
      </c>
      <c r="F32" s="6">
        <v>98</v>
      </c>
      <c r="G32" s="6">
        <v>28</v>
      </c>
      <c r="H32" s="11">
        <f t="shared" si="4"/>
        <v>23.444444444444443</v>
      </c>
      <c r="I32" s="12">
        <f t="shared" si="5"/>
        <v>9.1433333333333326</v>
      </c>
      <c r="J32" s="2"/>
      <c r="K32" s="2"/>
      <c r="L32" s="7" t="s">
        <v>149</v>
      </c>
      <c r="M32" s="7">
        <v>0.48</v>
      </c>
    </row>
    <row r="33" spans="1:13" ht="19.05" customHeight="1">
      <c r="A33" s="7" t="s">
        <v>72</v>
      </c>
      <c r="B33" s="7" t="s">
        <v>144</v>
      </c>
      <c r="C33" s="9" t="s">
        <v>127</v>
      </c>
      <c r="D33" s="9">
        <f t="shared" si="3"/>
        <v>0.44</v>
      </c>
      <c r="E33" s="10">
        <v>4.2</v>
      </c>
      <c r="F33" s="6">
        <v>89</v>
      </c>
      <c r="G33" s="6">
        <v>29</v>
      </c>
      <c r="H33" s="11">
        <f t="shared" si="4"/>
        <v>21.305555555555554</v>
      </c>
      <c r="I33" s="12">
        <f t="shared" si="5"/>
        <v>9.3744444444444444</v>
      </c>
      <c r="J33" s="2"/>
      <c r="K33" s="2"/>
      <c r="L33" s="7" t="s">
        <v>127</v>
      </c>
      <c r="M33" s="7">
        <v>0.44</v>
      </c>
    </row>
    <row r="34" spans="1:13" ht="19.05" customHeight="1">
      <c r="A34" s="7" t="s">
        <v>137</v>
      </c>
      <c r="B34" s="7" t="s">
        <v>138</v>
      </c>
      <c r="C34" s="9" t="s">
        <v>139</v>
      </c>
      <c r="D34" s="9">
        <f t="shared" si="3"/>
        <v>0.67</v>
      </c>
      <c r="E34" s="10">
        <v>6.8</v>
      </c>
      <c r="F34" s="6">
        <v>100</v>
      </c>
      <c r="G34" s="6">
        <v>20</v>
      </c>
      <c r="H34" s="11">
        <f t="shared" si="4"/>
        <v>14.754901960784313</v>
      </c>
      <c r="I34" s="12">
        <f t="shared" si="5"/>
        <v>9.885784313725491</v>
      </c>
      <c r="J34" s="7" t="s">
        <v>100</v>
      </c>
      <c r="K34" s="2"/>
      <c r="L34" s="7" t="s">
        <v>142</v>
      </c>
      <c r="M34" s="7">
        <v>0.39</v>
      </c>
    </row>
    <row r="35" spans="1:13" ht="19.05" customHeight="1">
      <c r="A35" s="10" t="s">
        <v>76</v>
      </c>
      <c r="B35" s="10" t="s">
        <v>170</v>
      </c>
      <c r="C35" s="13" t="s">
        <v>171</v>
      </c>
      <c r="D35" s="13" t="e">
        <f t="shared" si="3"/>
        <v>#N/A</v>
      </c>
      <c r="E35" s="10">
        <v>2</v>
      </c>
      <c r="F35" s="15">
        <v>24</v>
      </c>
      <c r="G35" s="15">
        <v>6</v>
      </c>
      <c r="H35" s="16">
        <f t="shared" si="4"/>
        <v>12.05</v>
      </c>
      <c r="I35" s="17" t="e">
        <f t="shared" si="5"/>
        <v>#N/A</v>
      </c>
      <c r="J35" s="2"/>
      <c r="K35" s="2"/>
      <c r="L35" s="7" t="s">
        <v>152</v>
      </c>
      <c r="M35" s="7">
        <v>0.35</v>
      </c>
    </row>
    <row r="36" spans="1:13" ht="19.05" customHeight="1">
      <c r="A36" s="10" t="s">
        <v>158</v>
      </c>
      <c r="B36" s="10" t="s">
        <v>172</v>
      </c>
      <c r="C36" s="13" t="s">
        <v>173</v>
      </c>
      <c r="D36" s="10" t="e">
        <f t="shared" si="3"/>
        <v>#N/A</v>
      </c>
      <c r="E36" s="10">
        <v>4.2</v>
      </c>
      <c r="F36" s="10">
        <v>100</v>
      </c>
      <c r="G36" s="10">
        <v>34</v>
      </c>
      <c r="H36" s="16">
        <f t="shared" si="4"/>
        <v>23.944444444444443</v>
      </c>
      <c r="I36" s="17" t="e">
        <f t="shared" si="5"/>
        <v>#N/A</v>
      </c>
      <c r="J36" s="7" t="s">
        <v>100</v>
      </c>
      <c r="K36" s="2"/>
      <c r="L36" s="7" t="s">
        <v>153</v>
      </c>
      <c r="M36" s="7">
        <v>0.31</v>
      </c>
    </row>
    <row r="37" spans="1:13" ht="19.05" customHeight="1">
      <c r="A37" s="10" t="s">
        <v>84</v>
      </c>
      <c r="B37" s="10" t="s">
        <v>174</v>
      </c>
      <c r="C37" s="13" t="s">
        <v>173</v>
      </c>
      <c r="D37" s="13" t="e">
        <f t="shared" si="3"/>
        <v>#N/A</v>
      </c>
      <c r="E37" s="10">
        <v>4.2</v>
      </c>
      <c r="F37" s="10">
        <v>67</v>
      </c>
      <c r="G37" s="10">
        <v>34</v>
      </c>
      <c r="H37" s="16">
        <f t="shared" si="4"/>
        <v>16.087301587301585</v>
      </c>
      <c r="I37" s="17" t="e">
        <f t="shared" si="5"/>
        <v>#N/A</v>
      </c>
      <c r="J37" s="2"/>
      <c r="K37" s="2"/>
      <c r="L37" s="7" t="s">
        <v>154</v>
      </c>
      <c r="M37" s="7">
        <v>0.27</v>
      </c>
    </row>
    <row r="38" spans="1:13" ht="19.05" customHeight="1">
      <c r="A38" s="10" t="s">
        <v>175</v>
      </c>
      <c r="B38" s="10" t="s">
        <v>176</v>
      </c>
      <c r="C38" s="13" t="s">
        <v>162</v>
      </c>
      <c r="D38" s="13" t="e">
        <f t="shared" si="3"/>
        <v>#N/A</v>
      </c>
      <c r="E38" s="10">
        <v>5.9</v>
      </c>
      <c r="F38" s="10">
        <v>59</v>
      </c>
      <c r="G38" s="10">
        <v>27</v>
      </c>
      <c r="H38" s="16">
        <f t="shared" si="4"/>
        <v>10.076271186440678</v>
      </c>
      <c r="I38" s="17" t="e">
        <f t="shared" si="5"/>
        <v>#N/A</v>
      </c>
      <c r="J38" s="7" t="s">
        <v>100</v>
      </c>
      <c r="K38" s="2"/>
      <c r="L38" s="7" t="s">
        <v>154</v>
      </c>
      <c r="M38" s="7">
        <v>0.27</v>
      </c>
    </row>
    <row r="39" spans="1:13" ht="19.0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7" t="s">
        <v>177</v>
      </c>
      <c r="M39" s="7">
        <v>0.25</v>
      </c>
    </row>
    <row r="40" spans="1:13" ht="19.05" customHeight="1">
      <c r="A40" s="10" t="s">
        <v>100</v>
      </c>
      <c r="B40" s="10" t="s">
        <v>100</v>
      </c>
      <c r="C40" s="13" t="s">
        <v>100</v>
      </c>
      <c r="D40" s="9" t="s">
        <v>100</v>
      </c>
      <c r="E40" s="10" t="s">
        <v>100</v>
      </c>
      <c r="F40" s="7" t="s">
        <v>100</v>
      </c>
      <c r="G40" s="7" t="s">
        <v>100</v>
      </c>
      <c r="H40" s="7" t="s">
        <v>100</v>
      </c>
      <c r="I40" s="7" t="s">
        <v>100</v>
      </c>
      <c r="J40" s="2"/>
      <c r="K40" s="2"/>
      <c r="L40" s="2"/>
      <c r="M40" s="2"/>
    </row>
    <row r="41" spans="1:13" ht="18.6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.6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.6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.6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.6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9.05" customHeight="1">
      <c r="A46" s="10" t="s">
        <v>76</v>
      </c>
      <c r="B46" s="10" t="s">
        <v>77</v>
      </c>
      <c r="C46" s="9" t="s">
        <v>78</v>
      </c>
      <c r="D46" s="9">
        <f t="shared" ref="D46:D54" si="6">VLOOKUP(C46,L$2:M$40,2,FALSE)</f>
        <v>0.84</v>
      </c>
      <c r="E46" s="10" t="s">
        <v>100</v>
      </c>
      <c r="F46" s="7" t="s">
        <v>100</v>
      </c>
      <c r="G46" s="7" t="s">
        <v>100</v>
      </c>
      <c r="H46" s="11" t="e">
        <f t="shared" ref="H46:H54" si="7">(F46+(G46/60))/E46</f>
        <v>#VALUE!</v>
      </c>
      <c r="I46" s="12" t="e">
        <f t="shared" ref="I46:I54" si="8">H46*D46</f>
        <v>#VALUE!</v>
      </c>
      <c r="J46" s="2"/>
      <c r="K46" s="2"/>
      <c r="L46" s="2"/>
      <c r="M46" s="2"/>
    </row>
    <row r="47" spans="1:13" ht="19.05" customHeight="1">
      <c r="A47" s="10" t="s">
        <v>97</v>
      </c>
      <c r="B47" s="10" t="s">
        <v>98</v>
      </c>
      <c r="C47" s="9" t="s">
        <v>99</v>
      </c>
      <c r="D47" s="9">
        <f t="shared" si="6"/>
        <v>0.65</v>
      </c>
      <c r="E47" s="10" t="s">
        <v>100</v>
      </c>
      <c r="F47" s="7" t="s">
        <v>100</v>
      </c>
      <c r="G47" s="7" t="s">
        <v>100</v>
      </c>
      <c r="H47" s="11" t="e">
        <f t="shared" si="7"/>
        <v>#VALUE!</v>
      </c>
      <c r="I47" s="12" t="e">
        <f t="shared" si="8"/>
        <v>#VALUE!</v>
      </c>
      <c r="J47" s="2"/>
      <c r="K47" s="2"/>
      <c r="L47" s="2"/>
      <c r="M47" s="2"/>
    </row>
    <row r="48" spans="1:13" ht="19.05" customHeight="1">
      <c r="A48" s="10" t="s">
        <v>106</v>
      </c>
      <c r="B48" s="10" t="s">
        <v>107</v>
      </c>
      <c r="C48" s="9" t="s">
        <v>108</v>
      </c>
      <c r="D48" s="9">
        <f t="shared" si="6"/>
        <v>0.6</v>
      </c>
      <c r="E48" s="10" t="s">
        <v>100</v>
      </c>
      <c r="F48" s="7" t="s">
        <v>100</v>
      </c>
      <c r="G48" s="7" t="s">
        <v>100</v>
      </c>
      <c r="H48" s="11" t="e">
        <f t="shared" si="7"/>
        <v>#VALUE!</v>
      </c>
      <c r="I48" s="12" t="e">
        <f t="shared" si="8"/>
        <v>#VALUE!</v>
      </c>
      <c r="J48" s="2"/>
      <c r="K48" s="2"/>
      <c r="L48" s="2"/>
      <c r="M48" s="2"/>
    </row>
    <row r="49" spans="1:13" ht="19.05" customHeight="1">
      <c r="A49" s="10" t="s">
        <v>106</v>
      </c>
      <c r="B49" s="10" t="s">
        <v>114</v>
      </c>
      <c r="C49" s="9" t="s">
        <v>90</v>
      </c>
      <c r="D49" s="9">
        <f t="shared" si="6"/>
        <v>1</v>
      </c>
      <c r="E49" s="7" t="s">
        <v>100</v>
      </c>
      <c r="F49" s="7" t="s">
        <v>100</v>
      </c>
      <c r="G49" s="7" t="s">
        <v>100</v>
      </c>
      <c r="H49" s="11" t="e">
        <f t="shared" si="7"/>
        <v>#VALUE!</v>
      </c>
      <c r="I49" s="12" t="e">
        <f t="shared" si="8"/>
        <v>#VALUE!</v>
      </c>
      <c r="J49" s="2"/>
      <c r="K49" s="2"/>
      <c r="L49" s="2"/>
      <c r="M49" s="2"/>
    </row>
    <row r="50" spans="1:13" ht="19.05" customHeight="1">
      <c r="A50" s="10" t="s">
        <v>134</v>
      </c>
      <c r="B50" s="10" t="s">
        <v>135</v>
      </c>
      <c r="C50" s="9" t="s">
        <v>123</v>
      </c>
      <c r="D50" s="9">
        <f t="shared" si="6"/>
        <v>0.62</v>
      </c>
      <c r="E50" s="10" t="s">
        <v>100</v>
      </c>
      <c r="F50" s="7" t="s">
        <v>100</v>
      </c>
      <c r="G50" s="7" t="s">
        <v>100</v>
      </c>
      <c r="H50" s="11" t="e">
        <f t="shared" si="7"/>
        <v>#VALUE!</v>
      </c>
      <c r="I50" s="12" t="e">
        <f t="shared" si="8"/>
        <v>#VALUE!</v>
      </c>
      <c r="J50" s="2"/>
      <c r="K50" s="2"/>
      <c r="L50" s="2"/>
      <c r="M50" s="2"/>
    </row>
    <row r="51" spans="1:13" ht="19.05" customHeight="1">
      <c r="A51" s="10" t="s">
        <v>84</v>
      </c>
      <c r="B51" s="10" t="s">
        <v>143</v>
      </c>
      <c r="C51" s="9" t="s">
        <v>132</v>
      </c>
      <c r="D51" s="9">
        <f t="shared" si="6"/>
        <v>0.7</v>
      </c>
      <c r="E51" s="10" t="s">
        <v>100</v>
      </c>
      <c r="F51" s="7" t="s">
        <v>100</v>
      </c>
      <c r="G51" s="7" t="s">
        <v>100</v>
      </c>
      <c r="H51" s="11" t="e">
        <f t="shared" si="7"/>
        <v>#VALUE!</v>
      </c>
      <c r="I51" s="12" t="e">
        <f t="shared" si="8"/>
        <v>#VALUE!</v>
      </c>
      <c r="J51" s="2"/>
      <c r="K51" s="2"/>
      <c r="L51" s="2"/>
      <c r="M51" s="2"/>
    </row>
    <row r="52" spans="1:13" ht="19.05" customHeight="1">
      <c r="A52" s="10" t="s">
        <v>146</v>
      </c>
      <c r="B52" s="10" t="s">
        <v>147</v>
      </c>
      <c r="C52" s="9" t="s">
        <v>120</v>
      </c>
      <c r="D52" s="9">
        <f t="shared" si="6"/>
        <v>0.53</v>
      </c>
      <c r="E52" s="10" t="s">
        <v>100</v>
      </c>
      <c r="F52" s="7" t="s">
        <v>100</v>
      </c>
      <c r="G52" s="7" t="s">
        <v>100</v>
      </c>
      <c r="H52" s="11" t="e">
        <f t="shared" si="7"/>
        <v>#VALUE!</v>
      </c>
      <c r="I52" s="12" t="e">
        <f t="shared" si="8"/>
        <v>#VALUE!</v>
      </c>
      <c r="J52" s="2"/>
      <c r="K52" s="2"/>
      <c r="L52" s="2"/>
      <c r="M52" s="2"/>
    </row>
    <row r="53" spans="1:13" ht="19.05" customHeight="1">
      <c r="A53" s="10" t="s">
        <v>76</v>
      </c>
      <c r="B53" s="10" t="s">
        <v>148</v>
      </c>
      <c r="C53" s="9" t="s">
        <v>117</v>
      </c>
      <c r="D53" s="9">
        <f t="shared" si="6"/>
        <v>0.73</v>
      </c>
      <c r="E53" s="10" t="s">
        <v>100</v>
      </c>
      <c r="F53" s="7" t="s">
        <v>100</v>
      </c>
      <c r="G53" s="7" t="s">
        <v>100</v>
      </c>
      <c r="H53" s="11" t="e">
        <f t="shared" si="7"/>
        <v>#VALUE!</v>
      </c>
      <c r="I53" s="12" t="e">
        <f t="shared" si="8"/>
        <v>#VALUE!</v>
      </c>
      <c r="J53" s="2"/>
      <c r="K53" s="2"/>
      <c r="L53" s="2"/>
      <c r="M53" s="2"/>
    </row>
    <row r="54" spans="1:13" ht="19.05" customHeight="1">
      <c r="A54" s="10" t="s">
        <v>106</v>
      </c>
      <c r="B54" s="10" t="s">
        <v>150</v>
      </c>
      <c r="C54" s="9" t="s">
        <v>151</v>
      </c>
      <c r="D54" s="9" t="e">
        <f t="shared" si="6"/>
        <v>#N/A</v>
      </c>
      <c r="E54" s="10" t="s">
        <v>100</v>
      </c>
      <c r="F54" s="7" t="s">
        <v>100</v>
      </c>
      <c r="G54" s="7" t="s">
        <v>100</v>
      </c>
      <c r="H54" s="11" t="e">
        <f t="shared" si="7"/>
        <v>#VALUE!</v>
      </c>
      <c r="I54" s="12" t="e">
        <f t="shared" si="8"/>
        <v>#VALUE!</v>
      </c>
      <c r="J54" s="2"/>
      <c r="K54" s="2"/>
      <c r="L54" s="2"/>
      <c r="M54" s="2"/>
    </row>
    <row r="55" spans="1:13" ht="19.05" customHeight="1">
      <c r="A55" s="2"/>
      <c r="B55" s="1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9.05" customHeight="1">
      <c r="A56" s="2"/>
      <c r="B56" s="1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9.05" customHeight="1">
      <c r="A57" s="2"/>
      <c r="B57" s="1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9.05" customHeight="1">
      <c r="A58" s="2"/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9.05" customHeight="1">
      <c r="A59" s="2"/>
      <c r="B59" s="1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9.05" customHeight="1">
      <c r="A60" s="2"/>
      <c r="B60" s="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9.05" customHeight="1">
      <c r="A61" s="2"/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9.05" customHeight="1">
      <c r="A62" s="2"/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9.05" customHeight="1">
      <c r="A63" s="2"/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9.05" customHeight="1">
      <c r="A64" s="2"/>
      <c r="B64" s="1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pageMargins left="0.75" right="0.75" top="1" bottom="1" header="0.5" footer="0.5"/>
  <pageSetup scale="75" orientation="landscape"/>
  <headerFooter>
    <oddFooter>&amp;R&amp;"Arial,Regular"&amp;12&amp;K00000007/11/2016	Copy of Club Champs Spreadsheet.2016.xls2013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workbookViewId="0"/>
  </sheetViews>
  <sheetFormatPr defaultColWidth="7.61328125" defaultRowHeight="15" customHeight="1"/>
  <cols>
    <col min="1" max="2" width="6.3828125" style="19" customWidth="1"/>
    <col min="3" max="3" width="24.765625" style="19" customWidth="1"/>
    <col min="4" max="4" width="7.61328125" style="19" customWidth="1"/>
    <col min="5" max="5" width="5.84375" style="19" customWidth="1"/>
    <col min="6" max="6" width="6.3828125" style="19" customWidth="1"/>
    <col min="7" max="7" width="4.3828125" style="19" customWidth="1"/>
    <col min="8" max="9" width="7.61328125" style="19" customWidth="1"/>
    <col min="10" max="10" width="6.23046875" style="19" customWidth="1"/>
    <col min="11" max="11" width="2.3828125" style="19" customWidth="1"/>
    <col min="12" max="12" width="13" style="19" customWidth="1"/>
    <col min="13" max="256" width="7.61328125" style="19" customWidth="1"/>
  </cols>
  <sheetData>
    <row r="1" spans="1:14" ht="19.05" customHeight="1">
      <c r="A1" s="6"/>
      <c r="B1" s="6"/>
      <c r="C1" s="7" t="s">
        <v>55</v>
      </c>
      <c r="D1" s="2"/>
      <c r="E1" s="2"/>
      <c r="F1" s="2"/>
      <c r="G1" s="2"/>
      <c r="H1" s="2"/>
      <c r="I1" s="2"/>
      <c r="J1" s="2"/>
      <c r="K1" s="2"/>
      <c r="L1" s="7" t="s">
        <v>56</v>
      </c>
      <c r="M1" s="7" t="s">
        <v>57</v>
      </c>
      <c r="N1" s="2"/>
    </row>
    <row r="2" spans="1:14" ht="19.05" customHeight="1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7" t="s">
        <v>65</v>
      </c>
      <c r="I2" s="7" t="s">
        <v>66</v>
      </c>
      <c r="J2" s="2"/>
      <c r="K2" s="2"/>
      <c r="L2" s="7" t="s">
        <v>67</v>
      </c>
      <c r="M2" s="7">
        <v>0.8</v>
      </c>
      <c r="N2" s="2"/>
    </row>
    <row r="3" spans="1:14" ht="19.05" customHeight="1">
      <c r="A3" s="7" t="s">
        <v>68</v>
      </c>
      <c r="B3" s="7" t="s">
        <v>69</v>
      </c>
      <c r="C3" s="9" t="s">
        <v>70</v>
      </c>
      <c r="D3" s="9" t="e">
        <f>VLOOKUP(C3,'2018'!$O$2:$P$36,2,FALSE)</f>
        <v>#N/A</v>
      </c>
      <c r="E3" s="10" t="s">
        <v>100</v>
      </c>
      <c r="F3" s="7" t="s">
        <v>100</v>
      </c>
      <c r="G3" s="7" t="s">
        <v>100</v>
      </c>
      <c r="H3" s="11" t="e">
        <f t="shared" ref="H3:H16" si="0">(F3+(G3/60))/E3</f>
        <v>#VALUE!</v>
      </c>
      <c r="I3" s="12" t="e">
        <f t="shared" ref="I3:I16" si="1">H3*D3</f>
        <v>#VALUE!</v>
      </c>
      <c r="J3" s="2"/>
      <c r="K3" s="2"/>
      <c r="L3" s="7" t="s">
        <v>71</v>
      </c>
      <c r="M3" s="7">
        <v>0.8</v>
      </c>
      <c r="N3" s="2"/>
    </row>
    <row r="4" spans="1:14" ht="19.05" customHeight="1">
      <c r="A4" s="7" t="s">
        <v>72</v>
      </c>
      <c r="B4" s="7" t="s">
        <v>73</v>
      </c>
      <c r="C4" s="9" t="s">
        <v>74</v>
      </c>
      <c r="D4" s="9" t="e">
        <f>VLOOKUP(C4,'2018'!$O$2:$P$36,2,FALSE)</f>
        <v>#N/A</v>
      </c>
      <c r="E4" s="10" t="s">
        <v>100</v>
      </c>
      <c r="F4" s="7" t="s">
        <v>100</v>
      </c>
      <c r="G4" s="7" t="s">
        <v>100</v>
      </c>
      <c r="H4" s="11" t="e">
        <f t="shared" si="0"/>
        <v>#VALUE!</v>
      </c>
      <c r="I4" s="12" t="e">
        <f t="shared" si="1"/>
        <v>#VALUE!</v>
      </c>
      <c r="J4" s="6"/>
      <c r="K4" s="6"/>
      <c r="L4" s="7" t="s">
        <v>75</v>
      </c>
      <c r="M4" s="7">
        <v>0.82</v>
      </c>
      <c r="N4" s="6"/>
    </row>
    <row r="5" spans="1:14" ht="19.05" customHeight="1">
      <c r="A5" s="7" t="s">
        <v>76</v>
      </c>
      <c r="B5" s="7" t="s">
        <v>77</v>
      </c>
      <c r="C5" s="9" t="s">
        <v>78</v>
      </c>
      <c r="D5" s="9" t="e">
        <f>VLOOKUP(C5,'2018'!$O$2:$P$36,2,FALSE)</f>
        <v>#N/A</v>
      </c>
      <c r="E5" s="10" t="s">
        <v>100</v>
      </c>
      <c r="F5" s="7" t="s">
        <v>100</v>
      </c>
      <c r="G5" s="7" t="s">
        <v>100</v>
      </c>
      <c r="H5" s="11" t="e">
        <f t="shared" si="0"/>
        <v>#VALUE!</v>
      </c>
      <c r="I5" s="12" t="e">
        <f t="shared" si="1"/>
        <v>#VALUE!</v>
      </c>
      <c r="J5" s="6"/>
      <c r="K5" s="6"/>
      <c r="L5" s="7" t="s">
        <v>79</v>
      </c>
      <c r="M5" s="7">
        <v>0.84</v>
      </c>
      <c r="N5" s="6"/>
    </row>
    <row r="6" spans="1:14" ht="19.05" customHeight="1">
      <c r="A6" s="7" t="s">
        <v>80</v>
      </c>
      <c r="B6" s="7" t="s">
        <v>81</v>
      </c>
      <c r="C6" s="9" t="s">
        <v>82</v>
      </c>
      <c r="D6" s="9" t="e">
        <f>VLOOKUP(C6,'2018'!$O$2:$P$36,2,FALSE)</f>
        <v>#N/A</v>
      </c>
      <c r="E6" s="10" t="s">
        <v>100</v>
      </c>
      <c r="F6" s="7" t="s">
        <v>100</v>
      </c>
      <c r="G6" s="7" t="s">
        <v>100</v>
      </c>
      <c r="H6" s="11" t="e">
        <f t="shared" si="0"/>
        <v>#VALUE!</v>
      </c>
      <c r="I6" s="12" t="e">
        <f t="shared" si="1"/>
        <v>#VALUE!</v>
      </c>
      <c r="J6" s="2"/>
      <c r="K6" s="2"/>
      <c r="L6" s="7" t="s">
        <v>83</v>
      </c>
      <c r="M6" s="7">
        <v>0.88</v>
      </c>
      <c r="N6" s="2"/>
    </row>
    <row r="7" spans="1:14" ht="19.05" customHeight="1">
      <c r="A7" s="7" t="s">
        <v>84</v>
      </c>
      <c r="B7" s="7" t="s">
        <v>85</v>
      </c>
      <c r="C7" s="9" t="s">
        <v>78</v>
      </c>
      <c r="D7" s="9" t="e">
        <f>VLOOKUP(C7,'2018'!$O$2:$P$36,2,FALSE)</f>
        <v>#N/A</v>
      </c>
      <c r="E7" s="10" t="s">
        <v>100</v>
      </c>
      <c r="F7" s="7" t="s">
        <v>100</v>
      </c>
      <c r="G7" s="7" t="s">
        <v>100</v>
      </c>
      <c r="H7" s="11" t="e">
        <f t="shared" si="0"/>
        <v>#VALUE!</v>
      </c>
      <c r="I7" s="12" t="e">
        <f t="shared" si="1"/>
        <v>#VALUE!</v>
      </c>
      <c r="J7" s="2"/>
      <c r="K7" s="2"/>
      <c r="L7" s="7" t="s">
        <v>86</v>
      </c>
      <c r="M7" s="7">
        <v>0.93</v>
      </c>
      <c r="N7" s="2"/>
    </row>
    <row r="8" spans="1:14" ht="19.05" customHeight="1">
      <c r="A8" s="7" t="s">
        <v>87</v>
      </c>
      <c r="B8" s="7" t="s">
        <v>88</v>
      </c>
      <c r="C8" s="9" t="s">
        <v>89</v>
      </c>
      <c r="D8" s="9" t="e">
        <f>VLOOKUP(C8,'2018'!$O$2:$P$36,2,FALSE)</f>
        <v>#N/A</v>
      </c>
      <c r="E8" s="10" t="s">
        <v>100</v>
      </c>
      <c r="F8" s="7" t="s">
        <v>100</v>
      </c>
      <c r="G8" s="7" t="s">
        <v>100</v>
      </c>
      <c r="H8" s="11" t="e">
        <f t="shared" si="0"/>
        <v>#VALUE!</v>
      </c>
      <c r="I8" s="12" t="e">
        <f t="shared" si="1"/>
        <v>#VALUE!</v>
      </c>
      <c r="J8" s="2"/>
      <c r="K8" s="2"/>
      <c r="L8" s="7" t="s">
        <v>90</v>
      </c>
      <c r="M8" s="7">
        <v>1</v>
      </c>
      <c r="N8" s="2"/>
    </row>
    <row r="9" spans="1:14" ht="19.05" customHeight="1">
      <c r="A9" s="7" t="s">
        <v>91</v>
      </c>
      <c r="B9" s="7" t="s">
        <v>92</v>
      </c>
      <c r="C9" s="9" t="s">
        <v>89</v>
      </c>
      <c r="D9" s="9" t="e">
        <f>VLOOKUP(C9,'2018'!$O$2:$P$36,2,FALSE)</f>
        <v>#N/A</v>
      </c>
      <c r="E9" s="10" t="s">
        <v>100</v>
      </c>
      <c r="F9" s="7" t="s">
        <v>100</v>
      </c>
      <c r="G9" s="7" t="s">
        <v>100</v>
      </c>
      <c r="H9" s="11" t="e">
        <f t="shared" si="0"/>
        <v>#VALUE!</v>
      </c>
      <c r="I9" s="12" t="e">
        <f t="shared" si="1"/>
        <v>#VALUE!</v>
      </c>
      <c r="J9" s="2"/>
      <c r="K9" s="2"/>
      <c r="L9" s="7" t="s">
        <v>93</v>
      </c>
      <c r="M9" s="7">
        <v>0.93</v>
      </c>
      <c r="N9" s="2"/>
    </row>
    <row r="10" spans="1:14" ht="19.05" customHeight="1">
      <c r="A10" s="7" t="s">
        <v>94</v>
      </c>
      <c r="B10" s="7" t="s">
        <v>95</v>
      </c>
      <c r="C10" s="9" t="s">
        <v>96</v>
      </c>
      <c r="D10" s="9" t="e">
        <f>VLOOKUP(C10,'2018'!$O$2:$P$36,2,FALSE)</f>
        <v>#N/A</v>
      </c>
      <c r="E10" s="10" t="s">
        <v>100</v>
      </c>
      <c r="F10" s="7" t="s">
        <v>100</v>
      </c>
      <c r="G10" s="7" t="s">
        <v>100</v>
      </c>
      <c r="H10" s="11" t="e">
        <f t="shared" si="0"/>
        <v>#VALUE!</v>
      </c>
      <c r="I10" s="12" t="e">
        <f t="shared" si="1"/>
        <v>#VALUE!</v>
      </c>
      <c r="J10" s="2"/>
      <c r="K10" s="2"/>
      <c r="L10" s="7" t="s">
        <v>89</v>
      </c>
      <c r="M10" s="7">
        <v>0.89</v>
      </c>
      <c r="N10" s="2"/>
    </row>
    <row r="11" spans="1:14" ht="19.05" customHeight="1">
      <c r="A11" s="7" t="s">
        <v>97</v>
      </c>
      <c r="B11" s="7" t="s">
        <v>98</v>
      </c>
      <c r="C11" s="9" t="s">
        <v>99</v>
      </c>
      <c r="D11" s="9" t="e">
        <f>VLOOKUP(C11,'2018'!$O$2:$P$36,2,FALSE)</f>
        <v>#N/A</v>
      </c>
      <c r="E11" s="10" t="s">
        <v>100</v>
      </c>
      <c r="F11" s="7" t="s">
        <v>100</v>
      </c>
      <c r="G11" s="7" t="s">
        <v>100</v>
      </c>
      <c r="H11" s="11" t="e">
        <f t="shared" si="0"/>
        <v>#VALUE!</v>
      </c>
      <c r="I11" s="12" t="e">
        <f t="shared" si="1"/>
        <v>#VALUE!</v>
      </c>
      <c r="J11" s="7" t="s">
        <v>100</v>
      </c>
      <c r="K11" s="2"/>
      <c r="L11" s="7" t="s">
        <v>78</v>
      </c>
      <c r="M11" s="7">
        <v>0.84</v>
      </c>
      <c r="N11" s="2"/>
    </row>
    <row r="12" spans="1:14" ht="19.05" customHeight="1">
      <c r="A12" s="7" t="s">
        <v>101</v>
      </c>
      <c r="B12" s="7" t="s">
        <v>102</v>
      </c>
      <c r="C12" s="9" t="s">
        <v>103</v>
      </c>
      <c r="D12" s="13">
        <v>0.74</v>
      </c>
      <c r="E12" s="10" t="s">
        <v>100</v>
      </c>
      <c r="F12" s="7" t="s">
        <v>100</v>
      </c>
      <c r="G12" s="7" t="s">
        <v>100</v>
      </c>
      <c r="H12" s="11" t="e">
        <f t="shared" si="0"/>
        <v>#VALUE!</v>
      </c>
      <c r="I12" s="12" t="e">
        <f t="shared" si="1"/>
        <v>#VALUE!</v>
      </c>
      <c r="J12" s="2"/>
      <c r="K12" s="2"/>
      <c r="L12" s="7" t="s">
        <v>96</v>
      </c>
      <c r="M12" s="7">
        <v>0.79</v>
      </c>
      <c r="N12" s="2"/>
    </row>
    <row r="13" spans="1:14" ht="19.05" customHeight="1">
      <c r="A13" s="7" t="s">
        <v>72</v>
      </c>
      <c r="B13" s="7" t="s">
        <v>104</v>
      </c>
      <c r="C13" s="9" t="s">
        <v>96</v>
      </c>
      <c r="D13" s="9" t="e">
        <f>VLOOKUP(C13,'2018'!$O$2:$P$36,2,FALSE)</f>
        <v>#N/A</v>
      </c>
      <c r="E13" s="10" t="s">
        <v>100</v>
      </c>
      <c r="F13" s="7" t="s">
        <v>100</v>
      </c>
      <c r="G13" s="7" t="s">
        <v>100</v>
      </c>
      <c r="H13" s="11" t="e">
        <f t="shared" si="0"/>
        <v>#VALUE!</v>
      </c>
      <c r="I13" s="12" t="e">
        <f t="shared" si="1"/>
        <v>#VALUE!</v>
      </c>
      <c r="J13" s="2"/>
      <c r="K13" s="2"/>
      <c r="L13" s="7" t="s">
        <v>70</v>
      </c>
      <c r="M13" s="7">
        <v>0.74</v>
      </c>
      <c r="N13" s="2"/>
    </row>
    <row r="14" spans="1:14" ht="19.05" customHeight="1">
      <c r="A14" s="7" t="s">
        <v>105</v>
      </c>
      <c r="B14" s="7" t="s">
        <v>69</v>
      </c>
      <c r="C14" s="9" t="s">
        <v>96</v>
      </c>
      <c r="D14" s="9" t="e">
        <f>VLOOKUP(C14,'2018'!$O$2:$P$36,2,FALSE)</f>
        <v>#N/A</v>
      </c>
      <c r="E14" s="10" t="s">
        <v>100</v>
      </c>
      <c r="F14" s="7" t="s">
        <v>100</v>
      </c>
      <c r="G14" s="7" t="s">
        <v>100</v>
      </c>
      <c r="H14" s="11" t="e">
        <f t="shared" si="0"/>
        <v>#VALUE!</v>
      </c>
      <c r="I14" s="12" t="e">
        <f t="shared" si="1"/>
        <v>#VALUE!</v>
      </c>
      <c r="J14" s="7" t="s">
        <v>100</v>
      </c>
      <c r="K14" s="2"/>
      <c r="L14" s="7" t="s">
        <v>99</v>
      </c>
      <c r="M14" s="7">
        <v>0.65</v>
      </c>
      <c r="N14" s="2"/>
    </row>
    <row r="15" spans="1:14" ht="19.05" customHeight="1">
      <c r="A15" s="7" t="s">
        <v>106</v>
      </c>
      <c r="B15" s="7" t="s">
        <v>107</v>
      </c>
      <c r="C15" s="9" t="s">
        <v>108</v>
      </c>
      <c r="D15" s="9" t="e">
        <f>VLOOKUP(C15,'2018'!$O$2:$P$36,2,FALSE)</f>
        <v>#N/A</v>
      </c>
      <c r="E15" s="10" t="s">
        <v>100</v>
      </c>
      <c r="F15" s="7" t="s">
        <v>100</v>
      </c>
      <c r="G15" s="7" t="s">
        <v>100</v>
      </c>
      <c r="H15" s="11" t="e">
        <f t="shared" si="0"/>
        <v>#VALUE!</v>
      </c>
      <c r="I15" s="12" t="e">
        <f t="shared" si="1"/>
        <v>#VALUE!</v>
      </c>
      <c r="J15" s="2"/>
      <c r="K15" s="2"/>
      <c r="L15" s="7" t="s">
        <v>108</v>
      </c>
      <c r="M15" s="7">
        <v>0.6</v>
      </c>
      <c r="N15" s="2"/>
    </row>
    <row r="16" spans="1:14" ht="19.05" customHeight="1">
      <c r="A16" s="7" t="s">
        <v>109</v>
      </c>
      <c r="B16" s="7" t="s">
        <v>104</v>
      </c>
      <c r="C16" s="9" t="s">
        <v>108</v>
      </c>
      <c r="D16" s="9" t="e">
        <f>VLOOKUP(C16,'2018'!$O$2:$P$36,2,FALSE)</f>
        <v>#N/A</v>
      </c>
      <c r="E16" s="10" t="s">
        <v>100</v>
      </c>
      <c r="F16" s="7" t="s">
        <v>100</v>
      </c>
      <c r="G16" s="7" t="s">
        <v>100</v>
      </c>
      <c r="H16" s="11" t="e">
        <f t="shared" si="0"/>
        <v>#VALUE!</v>
      </c>
      <c r="I16" s="12" t="e">
        <f t="shared" si="1"/>
        <v>#VALUE!</v>
      </c>
      <c r="J16" s="2"/>
      <c r="K16" s="2"/>
      <c r="L16" s="7" t="s">
        <v>110</v>
      </c>
      <c r="M16" s="7">
        <v>0.53</v>
      </c>
      <c r="N16" s="2"/>
    </row>
    <row r="17" spans="1:14" ht="19.05" customHeight="1">
      <c r="A17" s="7" t="s">
        <v>101</v>
      </c>
      <c r="B17" s="7" t="s">
        <v>111</v>
      </c>
      <c r="C17" s="9" t="s">
        <v>78</v>
      </c>
      <c r="D17" s="9" t="e">
        <f>VLOOKUP(C17,'2018'!$O$2:$P$36,2,FALSE)</f>
        <v>#N/A</v>
      </c>
      <c r="E17" s="7" t="s">
        <v>100</v>
      </c>
      <c r="F17" s="7" t="s">
        <v>100</v>
      </c>
      <c r="G17" s="6"/>
      <c r="H17" s="7" t="s">
        <v>100</v>
      </c>
      <c r="I17" s="2"/>
      <c r="J17" s="2"/>
      <c r="K17" s="2"/>
      <c r="L17" s="7" t="s">
        <v>74</v>
      </c>
      <c r="M17" s="7">
        <v>0.46</v>
      </c>
      <c r="N17" s="2"/>
    </row>
    <row r="18" spans="1:14" ht="19.05" customHeight="1">
      <c r="A18" s="7" t="s">
        <v>106</v>
      </c>
      <c r="B18" s="7" t="s">
        <v>114</v>
      </c>
      <c r="C18" s="9" t="s">
        <v>90</v>
      </c>
      <c r="D18" s="9" t="e">
        <f>VLOOKUP(C18,'2018'!$O$2:$P$36,2,FALSE)</f>
        <v>#N/A</v>
      </c>
      <c r="E18" s="7" t="s">
        <v>100</v>
      </c>
      <c r="F18" s="7" t="s">
        <v>100</v>
      </c>
      <c r="G18" s="7" t="s">
        <v>100</v>
      </c>
      <c r="H18" s="7" t="s">
        <v>100</v>
      </c>
      <c r="I18" s="2"/>
      <c r="J18" s="2"/>
      <c r="K18" s="2"/>
      <c r="L18" s="7" t="s">
        <v>82</v>
      </c>
      <c r="M18" s="7">
        <v>0.4</v>
      </c>
      <c r="N18" s="2"/>
    </row>
    <row r="19" spans="1:14" ht="19.05" customHeight="1">
      <c r="A19" s="6"/>
      <c r="B19" s="6"/>
      <c r="C19" s="2"/>
      <c r="D19" s="2"/>
      <c r="E19" s="2"/>
      <c r="F19" s="2"/>
      <c r="G19" s="2"/>
      <c r="H19" s="2"/>
      <c r="I19" s="2"/>
      <c r="J19" s="2"/>
      <c r="K19" s="2"/>
      <c r="L19" s="7" t="s">
        <v>115</v>
      </c>
      <c r="M19" s="7">
        <v>0.34</v>
      </c>
      <c r="N19" s="2"/>
    </row>
    <row r="20" spans="1:14" ht="19.05" customHeight="1">
      <c r="A20" s="6"/>
      <c r="B20" s="6"/>
      <c r="C20" s="2"/>
      <c r="D20" s="2"/>
      <c r="E20" s="2"/>
      <c r="F20" s="2"/>
      <c r="G20" s="2"/>
      <c r="H20" s="2"/>
      <c r="I20" s="2"/>
      <c r="J20" s="2"/>
      <c r="K20" s="2"/>
      <c r="L20" s="7" t="s">
        <v>178</v>
      </c>
      <c r="M20" s="7">
        <v>0.32</v>
      </c>
      <c r="N20" s="2"/>
    </row>
    <row r="21" spans="1:14" ht="19.05" customHeight="1">
      <c r="A21" s="7" t="s">
        <v>116</v>
      </c>
      <c r="B21" s="6"/>
      <c r="C21" s="2"/>
      <c r="D21" s="2"/>
      <c r="E21" s="2"/>
      <c r="F21" s="2"/>
      <c r="G21" s="2"/>
      <c r="H21" s="2"/>
      <c r="I21" s="2"/>
      <c r="J21" s="2"/>
      <c r="K21" s="2"/>
      <c r="L21" s="7" t="s">
        <v>117</v>
      </c>
      <c r="M21" s="7">
        <v>0.63</v>
      </c>
      <c r="N21" s="2"/>
    </row>
    <row r="22" spans="1:14" ht="19.05" customHeight="1">
      <c r="A22" s="7" t="s">
        <v>118</v>
      </c>
      <c r="B22" s="7" t="s">
        <v>119</v>
      </c>
      <c r="C22" s="9" t="s">
        <v>120</v>
      </c>
      <c r="D22" s="9" t="e">
        <f>VLOOKUP(C22,'2018'!$O$2:$P$36,2,FALSE)</f>
        <v>#N/A</v>
      </c>
      <c r="E22" s="10" t="s">
        <v>100</v>
      </c>
      <c r="F22" s="7" t="s">
        <v>100</v>
      </c>
      <c r="G22" s="7" t="s">
        <v>100</v>
      </c>
      <c r="H22" s="11" t="e">
        <f t="shared" ref="H22:H34" si="2">(F22+(G22/60))/E22</f>
        <v>#VALUE!</v>
      </c>
      <c r="I22" s="12" t="e">
        <f t="shared" ref="I22:I34" si="3">H22*D22</f>
        <v>#VALUE!</v>
      </c>
      <c r="J22" s="2"/>
      <c r="K22" s="2"/>
      <c r="L22" s="7" t="s">
        <v>121</v>
      </c>
      <c r="M22" s="7">
        <v>0.63</v>
      </c>
      <c r="N22" s="2"/>
    </row>
    <row r="23" spans="1:14" ht="19.05" customHeight="1">
      <c r="A23" s="7" t="s">
        <v>101</v>
      </c>
      <c r="B23" s="7" t="s">
        <v>122</v>
      </c>
      <c r="C23" s="9" t="s">
        <v>123</v>
      </c>
      <c r="D23" s="9" t="e">
        <f>VLOOKUP(C23,'2018'!$O$2:$P$36,2,FALSE)</f>
        <v>#N/A</v>
      </c>
      <c r="E23" s="10" t="s">
        <v>100</v>
      </c>
      <c r="F23" s="7" t="s">
        <v>100</v>
      </c>
      <c r="G23" s="7" t="s">
        <v>100</v>
      </c>
      <c r="H23" s="11" t="e">
        <f t="shared" si="2"/>
        <v>#VALUE!</v>
      </c>
      <c r="I23" s="12" t="e">
        <f t="shared" si="3"/>
        <v>#VALUE!</v>
      </c>
      <c r="J23" s="2"/>
      <c r="K23" s="2"/>
      <c r="L23" s="7" t="s">
        <v>124</v>
      </c>
      <c r="M23" s="7">
        <v>0.65</v>
      </c>
      <c r="N23" s="2"/>
    </row>
    <row r="24" spans="1:14" ht="19.05" customHeight="1">
      <c r="A24" s="7" t="s">
        <v>125</v>
      </c>
      <c r="B24" s="7" t="s">
        <v>126</v>
      </c>
      <c r="C24" s="9" t="s">
        <v>127</v>
      </c>
      <c r="D24" s="9" t="e">
        <f>VLOOKUP(C24,'2018'!$O$2:$P$36,2,FALSE)</f>
        <v>#N/A</v>
      </c>
      <c r="E24" s="10" t="s">
        <v>100</v>
      </c>
      <c r="F24" s="7" t="s">
        <v>100</v>
      </c>
      <c r="G24" s="7" t="s">
        <v>100</v>
      </c>
      <c r="H24" s="11" t="e">
        <f t="shared" si="2"/>
        <v>#VALUE!</v>
      </c>
      <c r="I24" s="12" t="e">
        <f t="shared" si="3"/>
        <v>#VALUE!</v>
      </c>
      <c r="J24" s="2"/>
      <c r="K24" s="2"/>
      <c r="L24" s="7" t="s">
        <v>128</v>
      </c>
      <c r="M24" s="7">
        <v>0.67</v>
      </c>
      <c r="N24" s="2"/>
    </row>
    <row r="25" spans="1:14" ht="19.05" customHeight="1">
      <c r="A25" s="7" t="s">
        <v>129</v>
      </c>
      <c r="B25" s="7" t="s">
        <v>130</v>
      </c>
      <c r="C25" s="9" t="s">
        <v>131</v>
      </c>
      <c r="D25" s="9" t="e">
        <f>VLOOKUP(C25,'2018'!$O$2:$P$36,2,FALSE)</f>
        <v>#N/A</v>
      </c>
      <c r="E25" s="10" t="s">
        <v>100</v>
      </c>
      <c r="F25" s="7" t="s">
        <v>100</v>
      </c>
      <c r="G25" s="7" t="s">
        <v>100</v>
      </c>
      <c r="H25" s="11" t="e">
        <f t="shared" si="2"/>
        <v>#VALUE!</v>
      </c>
      <c r="I25" s="12" t="e">
        <f t="shared" si="3"/>
        <v>#VALUE!</v>
      </c>
      <c r="J25" s="2"/>
      <c r="K25" s="2"/>
      <c r="L25" s="7" t="s">
        <v>132</v>
      </c>
      <c r="M25" s="7">
        <v>0.7</v>
      </c>
      <c r="N25" s="2"/>
    </row>
    <row r="26" spans="1:14" ht="19.05" customHeight="1">
      <c r="A26" s="7" t="s">
        <v>101</v>
      </c>
      <c r="B26" s="7" t="s">
        <v>133</v>
      </c>
      <c r="C26" s="9" t="s">
        <v>117</v>
      </c>
      <c r="D26" s="9" t="e">
        <f>VLOOKUP(C26,'2018'!$O$2:$P$36,2,FALSE)</f>
        <v>#N/A</v>
      </c>
      <c r="E26" s="10" t="s">
        <v>100</v>
      </c>
      <c r="F26" s="7" t="s">
        <v>100</v>
      </c>
      <c r="G26" s="7" t="s">
        <v>100</v>
      </c>
      <c r="H26" s="11" t="e">
        <f t="shared" si="2"/>
        <v>#VALUE!</v>
      </c>
      <c r="I26" s="12" t="e">
        <f t="shared" si="3"/>
        <v>#VALUE!</v>
      </c>
      <c r="J26" s="2"/>
      <c r="K26" s="2"/>
      <c r="L26" s="7" t="s">
        <v>131</v>
      </c>
      <c r="M26" s="7">
        <v>0.71</v>
      </c>
      <c r="N26" s="2"/>
    </row>
    <row r="27" spans="1:14" ht="19.05" customHeight="1">
      <c r="A27" s="7" t="s">
        <v>134</v>
      </c>
      <c r="B27" s="7" t="s">
        <v>135</v>
      </c>
      <c r="C27" s="9" t="s">
        <v>123</v>
      </c>
      <c r="D27" s="9" t="e">
        <f>VLOOKUP(C27,'2018'!$O$2:$P$36,2,FALSE)</f>
        <v>#N/A</v>
      </c>
      <c r="E27" s="10" t="s">
        <v>100</v>
      </c>
      <c r="F27" s="7" t="s">
        <v>100</v>
      </c>
      <c r="G27" s="7" t="s">
        <v>100</v>
      </c>
      <c r="H27" s="11" t="e">
        <f t="shared" si="2"/>
        <v>#VALUE!</v>
      </c>
      <c r="I27" s="12" t="e">
        <f t="shared" si="3"/>
        <v>#VALUE!</v>
      </c>
      <c r="J27" s="2"/>
      <c r="K27" s="2"/>
      <c r="L27" s="7" t="s">
        <v>136</v>
      </c>
      <c r="M27" s="7">
        <v>0.8</v>
      </c>
      <c r="N27" s="2"/>
    </row>
    <row r="28" spans="1:14" ht="19.05" customHeight="1">
      <c r="A28" s="7" t="s">
        <v>137</v>
      </c>
      <c r="B28" s="7" t="s">
        <v>138</v>
      </c>
      <c r="C28" s="9" t="s">
        <v>139</v>
      </c>
      <c r="D28" s="9" t="e">
        <f>VLOOKUP(C28,'2018'!$O$2:$P$36,2,FALSE)</f>
        <v>#N/A</v>
      </c>
      <c r="E28" s="10" t="s">
        <v>100</v>
      </c>
      <c r="F28" s="7" t="s">
        <v>100</v>
      </c>
      <c r="G28" s="7" t="s">
        <v>100</v>
      </c>
      <c r="H28" s="11" t="e">
        <f t="shared" si="2"/>
        <v>#VALUE!</v>
      </c>
      <c r="I28" s="12" t="e">
        <f t="shared" si="3"/>
        <v>#VALUE!</v>
      </c>
      <c r="J28" s="2"/>
      <c r="K28" s="2"/>
      <c r="L28" s="7" t="s">
        <v>140</v>
      </c>
      <c r="M28" s="7">
        <v>0.71</v>
      </c>
      <c r="N28" s="2"/>
    </row>
    <row r="29" spans="1:14" ht="19.05" customHeight="1">
      <c r="A29" s="7" t="s">
        <v>72</v>
      </c>
      <c r="B29" s="7" t="s">
        <v>141</v>
      </c>
      <c r="C29" s="9" t="s">
        <v>142</v>
      </c>
      <c r="D29" s="9" t="e">
        <f>VLOOKUP(C29,'2018'!$O$2:$P$36,2,FALSE)</f>
        <v>#N/A</v>
      </c>
      <c r="E29" s="10" t="s">
        <v>100</v>
      </c>
      <c r="F29" s="7" t="s">
        <v>100</v>
      </c>
      <c r="G29" s="7" t="s">
        <v>100</v>
      </c>
      <c r="H29" s="11" t="e">
        <f t="shared" si="2"/>
        <v>#VALUE!</v>
      </c>
      <c r="I29" s="12" t="e">
        <f t="shared" si="3"/>
        <v>#VALUE!</v>
      </c>
      <c r="J29" s="2"/>
      <c r="K29" s="2"/>
      <c r="L29" s="7" t="s">
        <v>139</v>
      </c>
      <c r="M29" s="7">
        <v>0.67</v>
      </c>
      <c r="N29" s="2"/>
    </row>
    <row r="30" spans="1:14" ht="19.05" customHeight="1">
      <c r="A30" s="7" t="s">
        <v>84</v>
      </c>
      <c r="B30" s="7" t="s">
        <v>143</v>
      </c>
      <c r="C30" s="9" t="s">
        <v>132</v>
      </c>
      <c r="D30" s="9" t="e">
        <f>VLOOKUP(C30,'2018'!$O$2:$P$36,2,FALSE)</f>
        <v>#N/A</v>
      </c>
      <c r="E30" s="10" t="s">
        <v>100</v>
      </c>
      <c r="F30" s="7" t="s">
        <v>100</v>
      </c>
      <c r="G30" s="7" t="s">
        <v>100</v>
      </c>
      <c r="H30" s="11" t="e">
        <f t="shared" si="2"/>
        <v>#VALUE!</v>
      </c>
      <c r="I30" s="12" t="e">
        <f t="shared" si="3"/>
        <v>#VALUE!</v>
      </c>
      <c r="J30" s="7" t="s">
        <v>100</v>
      </c>
      <c r="K30" s="2"/>
      <c r="L30" s="7" t="s">
        <v>123</v>
      </c>
      <c r="M30" s="7">
        <v>0.62</v>
      </c>
      <c r="N30" s="2"/>
    </row>
    <row r="31" spans="1:14" ht="19.05" customHeight="1">
      <c r="A31" s="7" t="s">
        <v>72</v>
      </c>
      <c r="B31" s="7" t="s">
        <v>144</v>
      </c>
      <c r="C31" s="9" t="s">
        <v>127</v>
      </c>
      <c r="D31" s="9" t="e">
        <f>VLOOKUP(C31,'2018'!$O$2:$P$36,2,FALSE)</f>
        <v>#N/A</v>
      </c>
      <c r="E31" s="10" t="s">
        <v>100</v>
      </c>
      <c r="F31" s="7" t="s">
        <v>100</v>
      </c>
      <c r="G31" s="7" t="s">
        <v>100</v>
      </c>
      <c r="H31" s="11" t="e">
        <f t="shared" si="2"/>
        <v>#VALUE!</v>
      </c>
      <c r="I31" s="12" t="e">
        <f t="shared" si="3"/>
        <v>#VALUE!</v>
      </c>
      <c r="J31" s="2"/>
      <c r="K31" s="2"/>
      <c r="L31" s="7" t="s">
        <v>145</v>
      </c>
      <c r="M31" s="7">
        <v>0.56999999999999995</v>
      </c>
      <c r="N31" s="2"/>
    </row>
    <row r="32" spans="1:14" ht="19.05" customHeight="1">
      <c r="A32" s="7" t="s">
        <v>146</v>
      </c>
      <c r="B32" s="7" t="s">
        <v>147</v>
      </c>
      <c r="C32" s="9" t="s">
        <v>120</v>
      </c>
      <c r="D32" s="9" t="e">
        <f>VLOOKUP(C32,'2018'!$O$2:$P$36,2,FALSE)</f>
        <v>#N/A</v>
      </c>
      <c r="E32" s="10" t="s">
        <v>100</v>
      </c>
      <c r="F32" s="7" t="s">
        <v>100</v>
      </c>
      <c r="G32" s="7" t="s">
        <v>100</v>
      </c>
      <c r="H32" s="11" t="e">
        <f t="shared" si="2"/>
        <v>#VALUE!</v>
      </c>
      <c r="I32" s="12" t="e">
        <f t="shared" si="3"/>
        <v>#VALUE!</v>
      </c>
      <c r="J32" s="7" t="s">
        <v>100</v>
      </c>
      <c r="K32" s="2"/>
      <c r="L32" s="7" t="s">
        <v>120</v>
      </c>
      <c r="M32" s="7">
        <v>0.53</v>
      </c>
      <c r="N32" s="2"/>
    </row>
    <row r="33" spans="1:14" ht="19.05" customHeight="1">
      <c r="A33" s="7" t="s">
        <v>76</v>
      </c>
      <c r="B33" s="7" t="s">
        <v>148</v>
      </c>
      <c r="C33" s="9" t="s">
        <v>117</v>
      </c>
      <c r="D33" s="9" t="e">
        <f>VLOOKUP(C33,'2018'!$O$2:$P$36,2,FALSE)</f>
        <v>#N/A</v>
      </c>
      <c r="E33" s="10" t="s">
        <v>100</v>
      </c>
      <c r="F33" s="7" t="s">
        <v>100</v>
      </c>
      <c r="G33" s="7" t="s">
        <v>100</v>
      </c>
      <c r="H33" s="11" t="e">
        <f t="shared" si="2"/>
        <v>#VALUE!</v>
      </c>
      <c r="I33" s="12" t="e">
        <f t="shared" si="3"/>
        <v>#VALUE!</v>
      </c>
      <c r="J33" s="2"/>
      <c r="K33" s="2"/>
      <c r="L33" s="7" t="s">
        <v>149</v>
      </c>
      <c r="M33" s="7">
        <v>0.48</v>
      </c>
      <c r="N33" s="2"/>
    </row>
    <row r="34" spans="1:14" ht="19.05" customHeight="1">
      <c r="A34" s="7" t="s">
        <v>106</v>
      </c>
      <c r="B34" s="7" t="s">
        <v>150</v>
      </c>
      <c r="C34" s="9" t="s">
        <v>151</v>
      </c>
      <c r="D34" s="9">
        <v>0.73</v>
      </c>
      <c r="E34" s="10" t="s">
        <v>100</v>
      </c>
      <c r="F34" s="7" t="s">
        <v>100</v>
      </c>
      <c r="G34" s="7" t="s">
        <v>100</v>
      </c>
      <c r="H34" s="11" t="e">
        <f t="shared" si="2"/>
        <v>#VALUE!</v>
      </c>
      <c r="I34" s="12" t="e">
        <f t="shared" si="3"/>
        <v>#VALUE!</v>
      </c>
      <c r="J34" s="7" t="s">
        <v>100</v>
      </c>
      <c r="K34" s="2"/>
      <c r="L34" s="7" t="s">
        <v>127</v>
      </c>
      <c r="M34" s="7">
        <v>0.44</v>
      </c>
      <c r="N34" s="2"/>
    </row>
    <row r="35" spans="1:14" ht="19.05" customHeight="1">
      <c r="A35" s="6"/>
      <c r="B35" s="6"/>
      <c r="C35" s="2"/>
      <c r="D35" s="2"/>
      <c r="E35" s="2"/>
      <c r="F35" s="2"/>
      <c r="G35" s="2"/>
      <c r="H35" s="2"/>
      <c r="I35" s="2"/>
      <c r="J35" s="2"/>
      <c r="K35" s="2"/>
      <c r="L35" s="7" t="s">
        <v>142</v>
      </c>
      <c r="M35" s="7">
        <v>0.39</v>
      </c>
      <c r="N35" s="2"/>
    </row>
    <row r="36" spans="1:14" ht="19.05" customHeight="1">
      <c r="A36" s="6"/>
      <c r="B36" s="6"/>
      <c r="C36" s="2"/>
      <c r="D36" s="2"/>
      <c r="E36" s="2"/>
      <c r="F36" s="2"/>
      <c r="G36" s="2"/>
      <c r="H36" s="2"/>
      <c r="I36" s="2"/>
      <c r="J36" s="2"/>
      <c r="K36" s="2"/>
      <c r="L36" s="7" t="s">
        <v>152</v>
      </c>
      <c r="M36" s="7">
        <v>0.35</v>
      </c>
      <c r="N36" s="2"/>
    </row>
    <row r="37" spans="1:14" ht="19.05" customHeight="1">
      <c r="A37" s="6"/>
      <c r="B37" s="6"/>
      <c r="C37" s="2"/>
      <c r="D37" s="2"/>
      <c r="E37" s="2"/>
      <c r="F37" s="2"/>
      <c r="G37" s="2"/>
      <c r="H37" s="2"/>
      <c r="I37" s="2"/>
      <c r="J37" s="2"/>
      <c r="K37" s="2"/>
      <c r="L37" s="7" t="s">
        <v>153</v>
      </c>
      <c r="M37" s="7">
        <v>0.31</v>
      </c>
      <c r="N37" s="2"/>
    </row>
    <row r="38" spans="1:14" ht="19.05" customHeight="1">
      <c r="A38" s="6"/>
      <c r="B38" s="6"/>
      <c r="C38" s="2"/>
      <c r="D38" s="2"/>
      <c r="E38" s="2"/>
      <c r="F38" s="2"/>
      <c r="G38" s="2"/>
      <c r="H38" s="2"/>
      <c r="I38" s="2"/>
      <c r="J38" s="2"/>
      <c r="K38" s="2"/>
      <c r="L38" s="7" t="s">
        <v>154</v>
      </c>
      <c r="M38" s="7">
        <v>0.27</v>
      </c>
      <c r="N38" s="2"/>
    </row>
    <row r="39" spans="1:14" ht="19.05" customHeight="1">
      <c r="A39" s="6"/>
      <c r="B39" s="6"/>
      <c r="C39" s="2"/>
      <c r="D39" s="2"/>
      <c r="E39" s="2"/>
      <c r="F39" s="2"/>
      <c r="G39" s="2"/>
      <c r="H39" s="2"/>
      <c r="I39" s="2"/>
      <c r="J39" s="2"/>
      <c r="K39" s="2"/>
      <c r="L39" s="7" t="s">
        <v>177</v>
      </c>
      <c r="M39" s="7">
        <v>0.25</v>
      </c>
      <c r="N39" s="2"/>
    </row>
    <row r="40" spans="1:14" ht="19.05" customHeight="1">
      <c r="A40" s="6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9.05" customHeight="1">
      <c r="A41" s="6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9.05" customHeight="1">
      <c r="A42" s="20"/>
      <c r="B42" s="20"/>
      <c r="C42" s="21"/>
      <c r="D42" s="2"/>
      <c r="E42" s="21"/>
      <c r="F42" s="21"/>
      <c r="G42" s="21"/>
      <c r="H42" s="2"/>
      <c r="I42" s="2"/>
      <c r="J42" s="2"/>
      <c r="K42" s="2"/>
      <c r="L42" s="2"/>
      <c r="M42" s="2"/>
      <c r="N42" s="2"/>
    </row>
    <row r="43" spans="1:14" ht="19.05" customHeight="1">
      <c r="A43" s="22"/>
      <c r="B43" s="22"/>
      <c r="C43" s="22"/>
      <c r="D43" s="23"/>
      <c r="E43" s="22"/>
      <c r="F43" s="22"/>
      <c r="G43" s="22"/>
      <c r="H43" s="24"/>
      <c r="I43" s="2"/>
      <c r="J43" s="2"/>
      <c r="K43" s="2"/>
      <c r="L43" s="2"/>
      <c r="M43" s="2"/>
      <c r="N43" s="2"/>
    </row>
    <row r="44" spans="1:14" ht="19.05" customHeight="1">
      <c r="A44" s="22"/>
      <c r="B44" s="22"/>
      <c r="C44" s="22"/>
      <c r="D44" s="23"/>
      <c r="E44" s="22"/>
      <c r="F44" s="22"/>
      <c r="G44" s="22"/>
      <c r="H44" s="24"/>
      <c r="I44" s="2"/>
      <c r="J44" s="2"/>
      <c r="K44" s="2"/>
      <c r="L44" s="2"/>
      <c r="M44" s="2"/>
      <c r="N44" s="2"/>
    </row>
    <row r="45" spans="1:14" ht="19.05" customHeight="1">
      <c r="A45" s="22"/>
      <c r="B45" s="22"/>
      <c r="C45" s="22"/>
      <c r="D45" s="23"/>
      <c r="E45" s="22"/>
      <c r="F45" s="22"/>
      <c r="G45" s="22"/>
      <c r="H45" s="24"/>
      <c r="I45" s="2"/>
      <c r="J45" s="2"/>
      <c r="K45" s="2"/>
      <c r="L45" s="2"/>
      <c r="M45" s="2"/>
      <c r="N45" s="2"/>
    </row>
    <row r="46" spans="1:14" ht="19.05" customHeight="1">
      <c r="A46" s="22"/>
      <c r="B46" s="22"/>
      <c r="C46" s="22"/>
      <c r="D46" s="23"/>
      <c r="E46" s="22"/>
      <c r="F46" s="22"/>
      <c r="G46" s="22"/>
      <c r="H46" s="24"/>
      <c r="I46" s="2"/>
      <c r="J46" s="2"/>
      <c r="K46" s="2"/>
      <c r="L46" s="2"/>
      <c r="M46" s="2"/>
      <c r="N46" s="2"/>
    </row>
    <row r="47" spans="1:14" ht="19.05" customHeight="1">
      <c r="A47" s="22"/>
      <c r="B47" s="22"/>
      <c r="C47" s="22"/>
      <c r="D47" s="23"/>
      <c r="E47" s="22"/>
      <c r="F47" s="22"/>
      <c r="G47" s="22"/>
      <c r="H47" s="24"/>
      <c r="I47" s="2"/>
      <c r="J47" s="2"/>
      <c r="K47" s="2"/>
      <c r="L47" s="2"/>
      <c r="M47" s="2"/>
      <c r="N47" s="2"/>
    </row>
    <row r="48" spans="1:14" ht="19.05" customHeight="1">
      <c r="A48" s="22"/>
      <c r="B48" s="22"/>
      <c r="C48" s="22"/>
      <c r="D48" s="23"/>
      <c r="E48" s="22"/>
      <c r="F48" s="22"/>
      <c r="G48" s="22"/>
      <c r="H48" s="24"/>
      <c r="I48" s="2"/>
      <c r="J48" s="2"/>
      <c r="K48" s="2"/>
      <c r="L48" s="2"/>
      <c r="M48" s="2"/>
      <c r="N48" s="2"/>
    </row>
    <row r="49" spans="1:14" ht="19.05" customHeight="1">
      <c r="A49" s="22"/>
      <c r="B49" s="22"/>
      <c r="C49" s="22"/>
      <c r="D49" s="24"/>
      <c r="E49" s="25"/>
      <c r="F49" s="25"/>
      <c r="G49" s="25"/>
      <c r="H49" s="2"/>
      <c r="I49" s="2"/>
      <c r="J49" s="2"/>
      <c r="K49" s="2"/>
      <c r="L49" s="2"/>
      <c r="M49" s="2"/>
      <c r="N49" s="2"/>
    </row>
  </sheetData>
  <pageMargins left="0.75" right="0.75" top="1" bottom="1" header="0.5" footer="0.5"/>
  <pageSetup orientation="portrait"/>
  <headerFooter>
    <oddFooter>&amp;R&amp;"Arial,Regular"&amp;12&amp;K00000007/11/2016	2014Copy of Club Champs Spreadsheet.2016.xls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showGridLines="0" workbookViewId="0"/>
  </sheetViews>
  <sheetFormatPr defaultColWidth="7.61328125" defaultRowHeight="15" customHeight="1"/>
  <cols>
    <col min="1" max="1" width="8" style="26" customWidth="1"/>
    <col min="2" max="2" width="7.84375" style="26" customWidth="1"/>
    <col min="3" max="3" width="16.3828125" style="26" customWidth="1"/>
    <col min="4" max="4" width="7.3828125" style="26" customWidth="1"/>
    <col min="5" max="5" width="6.84375" style="26" customWidth="1"/>
    <col min="6" max="6" width="5.15234375" style="26" customWidth="1"/>
    <col min="7" max="7" width="4.3828125" style="26" customWidth="1"/>
    <col min="8" max="8" width="8.3828125" style="26" customWidth="1"/>
    <col min="9" max="9" width="7.61328125" style="26" customWidth="1"/>
    <col min="10" max="10" width="1.23046875" style="26" customWidth="1"/>
    <col min="11" max="11" width="3.15234375" style="26" customWidth="1"/>
    <col min="12" max="12" width="13" style="26" customWidth="1"/>
    <col min="13" max="256" width="7.61328125" style="26" customWidth="1"/>
  </cols>
  <sheetData>
    <row r="1" spans="1:14" ht="19.05" customHeight="1">
      <c r="A1" s="6"/>
      <c r="B1" s="37" t="s">
        <v>55</v>
      </c>
      <c r="C1" s="38"/>
      <c r="D1" s="38"/>
      <c r="E1" s="38"/>
      <c r="F1" s="37" t="s">
        <v>179</v>
      </c>
      <c r="G1" s="38"/>
      <c r="H1" s="2"/>
      <c r="I1" s="2"/>
      <c r="J1" s="2"/>
      <c r="K1" s="2"/>
      <c r="L1" s="7" t="s">
        <v>56</v>
      </c>
      <c r="M1" s="7" t="s">
        <v>57</v>
      </c>
      <c r="N1" s="2"/>
    </row>
    <row r="2" spans="1:14" ht="19.05" customHeight="1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180</v>
      </c>
      <c r="G2" s="7" t="s">
        <v>64</v>
      </c>
      <c r="H2" s="7" t="s">
        <v>65</v>
      </c>
      <c r="I2" s="7" t="s">
        <v>66</v>
      </c>
      <c r="J2" s="2"/>
      <c r="K2" s="2"/>
      <c r="L2" s="7" t="s">
        <v>67</v>
      </c>
      <c r="M2" s="7">
        <v>0.8</v>
      </c>
      <c r="N2" s="2"/>
    </row>
    <row r="3" spans="1:14" ht="19.05" customHeight="1">
      <c r="A3" s="7" t="s">
        <v>181</v>
      </c>
      <c r="B3" s="7" t="s">
        <v>100</v>
      </c>
      <c r="C3" s="9" t="s">
        <v>100</v>
      </c>
      <c r="D3" s="9" t="s">
        <v>100</v>
      </c>
      <c r="E3" s="10" t="s">
        <v>100</v>
      </c>
      <c r="F3" s="7" t="s">
        <v>100</v>
      </c>
      <c r="G3" s="7" t="s">
        <v>100</v>
      </c>
      <c r="H3" s="7" t="s">
        <v>100</v>
      </c>
      <c r="I3" s="7" t="s">
        <v>100</v>
      </c>
      <c r="J3" s="2"/>
      <c r="K3" s="2"/>
      <c r="L3" s="7" t="s">
        <v>71</v>
      </c>
      <c r="M3" s="7">
        <v>0.8</v>
      </c>
      <c r="N3" s="2"/>
    </row>
    <row r="4" spans="1:14" ht="19.05" customHeight="1">
      <c r="A4" s="7" t="s">
        <v>155</v>
      </c>
      <c r="B4" s="7" t="s">
        <v>156</v>
      </c>
      <c r="C4" s="9" t="s">
        <v>70</v>
      </c>
      <c r="D4" s="9">
        <f t="shared" ref="D4:D12" si="0">VLOOKUP(C4,L$1:M$37,2,FALSE)</f>
        <v>0.74</v>
      </c>
      <c r="E4" s="10">
        <v>7.5</v>
      </c>
      <c r="F4" s="6">
        <v>55</v>
      </c>
      <c r="G4" s="6">
        <v>59</v>
      </c>
      <c r="H4" s="11">
        <f t="shared" ref="H4:H12" si="1">(F4+(G4/60))/E4</f>
        <v>7.4644444444444442</v>
      </c>
      <c r="I4" s="17">
        <f t="shared" ref="I4:I12" si="2">H4*D4</f>
        <v>5.5236888888888886</v>
      </c>
      <c r="J4" s="6"/>
      <c r="K4" s="6"/>
      <c r="L4" s="7" t="s">
        <v>75</v>
      </c>
      <c r="M4" s="7">
        <v>0.82</v>
      </c>
      <c r="N4" s="6"/>
    </row>
    <row r="5" spans="1:14" ht="19.05" customHeight="1">
      <c r="A5" s="7" t="s">
        <v>80</v>
      </c>
      <c r="B5" s="7" t="s">
        <v>81</v>
      </c>
      <c r="C5" s="9" t="s">
        <v>115</v>
      </c>
      <c r="D5" s="9">
        <f t="shared" si="0"/>
        <v>0.34</v>
      </c>
      <c r="E5" s="10">
        <v>4.4000000000000004</v>
      </c>
      <c r="F5" s="6">
        <v>74</v>
      </c>
      <c r="G5" s="6">
        <v>40</v>
      </c>
      <c r="H5" s="11">
        <f t="shared" si="1"/>
        <v>16.969696969696969</v>
      </c>
      <c r="I5" s="12">
        <f t="shared" si="2"/>
        <v>5.7696969696969695</v>
      </c>
      <c r="J5" s="6"/>
      <c r="K5" s="6"/>
      <c r="L5" s="7" t="s">
        <v>79</v>
      </c>
      <c r="M5" s="7">
        <v>0.84</v>
      </c>
      <c r="N5" s="6"/>
    </row>
    <row r="6" spans="1:14" ht="19.05" customHeight="1">
      <c r="A6" s="7" t="s">
        <v>101</v>
      </c>
      <c r="B6" s="7" t="s">
        <v>102</v>
      </c>
      <c r="C6" s="9" t="s">
        <v>67</v>
      </c>
      <c r="D6" s="9">
        <f t="shared" si="0"/>
        <v>0.8</v>
      </c>
      <c r="E6" s="10">
        <v>2.7</v>
      </c>
      <c r="F6" s="6">
        <v>21</v>
      </c>
      <c r="G6" s="6">
        <v>5</v>
      </c>
      <c r="H6" s="11">
        <f t="shared" si="1"/>
        <v>7.8086419753086407</v>
      </c>
      <c r="I6" s="12">
        <f t="shared" si="2"/>
        <v>6.2469135802469129</v>
      </c>
      <c r="J6" s="2"/>
      <c r="K6" s="2"/>
      <c r="L6" s="7" t="s">
        <v>83</v>
      </c>
      <c r="M6" s="7">
        <v>0.88</v>
      </c>
      <c r="N6" s="2"/>
    </row>
    <row r="7" spans="1:14" ht="19.05" customHeight="1">
      <c r="A7" s="7" t="s">
        <v>125</v>
      </c>
      <c r="B7" s="7" t="s">
        <v>157</v>
      </c>
      <c r="C7" s="9" t="s">
        <v>99</v>
      </c>
      <c r="D7" s="9">
        <f t="shared" si="0"/>
        <v>0.65</v>
      </c>
      <c r="E7" s="10">
        <v>7.5</v>
      </c>
      <c r="F7" s="6">
        <v>78</v>
      </c>
      <c r="G7" s="6">
        <v>9</v>
      </c>
      <c r="H7" s="11">
        <f t="shared" si="1"/>
        <v>10.42</v>
      </c>
      <c r="I7" s="12">
        <f t="shared" si="2"/>
        <v>6.7730000000000006</v>
      </c>
      <c r="J7" s="2"/>
      <c r="K7" s="2"/>
      <c r="L7" s="7" t="s">
        <v>90</v>
      </c>
      <c r="M7" s="7">
        <v>1</v>
      </c>
      <c r="N7" s="2"/>
    </row>
    <row r="8" spans="1:14" ht="19.05" customHeight="1">
      <c r="A8" s="7" t="s">
        <v>87</v>
      </c>
      <c r="B8" s="7" t="s">
        <v>88</v>
      </c>
      <c r="C8" s="9" t="s">
        <v>89</v>
      </c>
      <c r="D8" s="9">
        <f t="shared" si="0"/>
        <v>0.89</v>
      </c>
      <c r="E8" s="10">
        <v>11</v>
      </c>
      <c r="F8" s="6">
        <v>86</v>
      </c>
      <c r="G8" s="6">
        <v>34</v>
      </c>
      <c r="H8" s="11">
        <f t="shared" si="1"/>
        <v>7.8696969696969692</v>
      </c>
      <c r="I8" s="12">
        <f t="shared" si="2"/>
        <v>7.0040303030303024</v>
      </c>
      <c r="J8" s="2"/>
      <c r="K8" s="2"/>
      <c r="L8" s="7" t="s">
        <v>93</v>
      </c>
      <c r="M8" s="7">
        <v>0.93</v>
      </c>
      <c r="N8" s="2"/>
    </row>
    <row r="9" spans="1:14" ht="19.05" customHeight="1">
      <c r="A9" s="7" t="s">
        <v>91</v>
      </c>
      <c r="B9" s="7" t="s">
        <v>92</v>
      </c>
      <c r="C9" s="9" t="s">
        <v>78</v>
      </c>
      <c r="D9" s="9">
        <f t="shared" si="0"/>
        <v>0.84</v>
      </c>
      <c r="E9" s="10">
        <v>8.3000000000000007</v>
      </c>
      <c r="F9" s="6">
        <v>70</v>
      </c>
      <c r="G9" s="6">
        <v>29</v>
      </c>
      <c r="H9" s="11">
        <f t="shared" si="1"/>
        <v>8.4919678714859437</v>
      </c>
      <c r="I9" s="12">
        <f t="shared" si="2"/>
        <v>7.1332530120481925</v>
      </c>
      <c r="J9" s="2"/>
      <c r="K9" s="2"/>
      <c r="L9" s="7" t="s">
        <v>89</v>
      </c>
      <c r="M9" s="7">
        <v>0.89</v>
      </c>
      <c r="N9" s="2"/>
    </row>
    <row r="10" spans="1:14" ht="19.05" customHeight="1">
      <c r="A10" s="7" t="s">
        <v>84</v>
      </c>
      <c r="B10" s="7" t="s">
        <v>85</v>
      </c>
      <c r="C10" s="9" t="s">
        <v>96</v>
      </c>
      <c r="D10" s="9">
        <f t="shared" si="0"/>
        <v>0.79</v>
      </c>
      <c r="E10" s="10">
        <v>8.3000000000000007</v>
      </c>
      <c r="F10" s="6">
        <v>75</v>
      </c>
      <c r="G10" s="6">
        <v>30</v>
      </c>
      <c r="H10" s="11">
        <f t="shared" si="1"/>
        <v>9.0963855421686741</v>
      </c>
      <c r="I10" s="12">
        <f t="shared" si="2"/>
        <v>7.1861445783132529</v>
      </c>
      <c r="J10" s="7" t="s">
        <v>100</v>
      </c>
      <c r="K10" s="2"/>
      <c r="L10" s="7" t="s">
        <v>78</v>
      </c>
      <c r="M10" s="7">
        <v>0.84</v>
      </c>
      <c r="N10" s="2"/>
    </row>
    <row r="11" spans="1:14" ht="19.05" customHeight="1">
      <c r="A11" s="7" t="s">
        <v>94</v>
      </c>
      <c r="B11" s="7" t="s">
        <v>95</v>
      </c>
      <c r="C11" s="9" t="s">
        <v>70</v>
      </c>
      <c r="D11" s="9">
        <f t="shared" si="0"/>
        <v>0.74</v>
      </c>
      <c r="E11" s="10">
        <v>7.5</v>
      </c>
      <c r="F11" s="6">
        <v>73</v>
      </c>
      <c r="G11" s="6">
        <v>26</v>
      </c>
      <c r="H11" s="11">
        <f t="shared" si="1"/>
        <v>9.7911111111111122</v>
      </c>
      <c r="I11" s="12">
        <f t="shared" si="2"/>
        <v>7.2454222222222233</v>
      </c>
      <c r="J11" s="2"/>
      <c r="K11" s="2"/>
      <c r="L11" s="7" t="s">
        <v>96</v>
      </c>
      <c r="M11" s="7">
        <v>0.79</v>
      </c>
      <c r="N11" s="2"/>
    </row>
    <row r="12" spans="1:14" ht="19.05" customHeight="1">
      <c r="A12" s="7" t="s">
        <v>182</v>
      </c>
      <c r="B12" s="7" t="s">
        <v>167</v>
      </c>
      <c r="C12" s="9" t="s">
        <v>89</v>
      </c>
      <c r="D12" s="9">
        <f t="shared" si="0"/>
        <v>0.89</v>
      </c>
      <c r="E12" s="10">
        <v>11</v>
      </c>
      <c r="F12" s="6">
        <v>109</v>
      </c>
      <c r="G12" s="6">
        <v>22</v>
      </c>
      <c r="H12" s="11">
        <f t="shared" si="1"/>
        <v>9.9424242424242415</v>
      </c>
      <c r="I12" s="12">
        <f t="shared" si="2"/>
        <v>8.8487575757575758</v>
      </c>
      <c r="J12" s="2"/>
      <c r="K12" s="2"/>
      <c r="L12" s="7" t="s">
        <v>70</v>
      </c>
      <c r="M12" s="7">
        <v>0.74</v>
      </c>
      <c r="N12" s="2"/>
    </row>
    <row r="13" spans="1:14" ht="19.05" customHeight="1">
      <c r="A13" s="6"/>
      <c r="B13" s="6"/>
      <c r="C13" s="18"/>
      <c r="D13" s="18"/>
      <c r="E13" s="15"/>
      <c r="F13" s="6"/>
      <c r="G13" s="6"/>
      <c r="H13" s="11"/>
      <c r="I13" s="12"/>
      <c r="J13" s="7" t="s">
        <v>100</v>
      </c>
      <c r="K13" s="2"/>
      <c r="L13" s="7" t="s">
        <v>99</v>
      </c>
      <c r="M13" s="7">
        <v>0.65</v>
      </c>
      <c r="N13" s="2"/>
    </row>
    <row r="14" spans="1:14" ht="19.05" customHeight="1">
      <c r="A14" s="7" t="s">
        <v>116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7" t="s">
        <v>108</v>
      </c>
      <c r="M14" s="7">
        <v>0.6</v>
      </c>
      <c r="N14" s="2"/>
    </row>
    <row r="15" spans="1:14" ht="19.05" customHeight="1">
      <c r="A15" s="7" t="s">
        <v>118</v>
      </c>
      <c r="B15" s="7" t="s">
        <v>119</v>
      </c>
      <c r="C15" s="9" t="s">
        <v>149</v>
      </c>
      <c r="D15" s="9">
        <f t="shared" ref="D15:D20" si="3">VLOOKUP(C15,L$1:M$37,2,FALSE)</f>
        <v>0.48</v>
      </c>
      <c r="E15" s="10">
        <v>5.2</v>
      </c>
      <c r="F15" s="6">
        <v>60</v>
      </c>
      <c r="G15" s="6">
        <v>7</v>
      </c>
      <c r="H15" s="11">
        <f t="shared" ref="H15:H20" si="4">(F15+(G15/60))/E15</f>
        <v>11.560897435897436</v>
      </c>
      <c r="I15" s="17">
        <f t="shared" ref="I15:I20" si="5">H15*D15</f>
        <v>5.5492307692307694</v>
      </c>
      <c r="J15" s="2"/>
      <c r="K15" s="2"/>
      <c r="L15" s="7" t="s">
        <v>110</v>
      </c>
      <c r="M15" s="7">
        <v>0.53</v>
      </c>
      <c r="N15" s="2"/>
    </row>
    <row r="16" spans="1:14" ht="19.05" customHeight="1">
      <c r="A16" s="7" t="s">
        <v>125</v>
      </c>
      <c r="B16" s="7" t="s">
        <v>126</v>
      </c>
      <c r="C16" s="9" t="s">
        <v>127</v>
      </c>
      <c r="D16" s="9">
        <f t="shared" si="3"/>
        <v>0.44</v>
      </c>
      <c r="E16" s="10">
        <v>4.4000000000000004</v>
      </c>
      <c r="F16" s="6">
        <v>60</v>
      </c>
      <c r="G16" s="6">
        <v>56</v>
      </c>
      <c r="H16" s="11">
        <f t="shared" si="4"/>
        <v>13.848484848484846</v>
      </c>
      <c r="I16" s="12">
        <f t="shared" si="5"/>
        <v>6.0933333333333319</v>
      </c>
      <c r="J16" s="2"/>
      <c r="K16" s="2"/>
      <c r="L16" s="7" t="s">
        <v>74</v>
      </c>
      <c r="M16" s="7">
        <v>0.46</v>
      </c>
      <c r="N16" s="2"/>
    </row>
    <row r="17" spans="1:14" ht="19.05" customHeight="1">
      <c r="A17" s="7" t="s">
        <v>129</v>
      </c>
      <c r="B17" s="7" t="s">
        <v>130</v>
      </c>
      <c r="C17" s="9" t="s">
        <v>136</v>
      </c>
      <c r="D17" s="9">
        <f t="shared" si="3"/>
        <v>0.8</v>
      </c>
      <c r="E17" s="10">
        <v>9.1</v>
      </c>
      <c r="F17" s="6">
        <v>74</v>
      </c>
      <c r="G17" s="6">
        <v>45</v>
      </c>
      <c r="H17" s="11">
        <f t="shared" si="4"/>
        <v>8.2142857142857153</v>
      </c>
      <c r="I17" s="12">
        <f t="shared" si="5"/>
        <v>6.571428571428573</v>
      </c>
      <c r="J17" s="2"/>
      <c r="K17" s="2"/>
      <c r="L17" s="7" t="s">
        <v>82</v>
      </c>
      <c r="M17" s="7">
        <v>0.4</v>
      </c>
      <c r="N17" s="2"/>
    </row>
    <row r="18" spans="1:14" ht="19.05" customHeight="1">
      <c r="A18" s="7" t="s">
        <v>101</v>
      </c>
      <c r="B18" s="7" t="s">
        <v>122</v>
      </c>
      <c r="C18" s="9" t="s">
        <v>123</v>
      </c>
      <c r="D18" s="9">
        <f t="shared" si="3"/>
        <v>0.62</v>
      </c>
      <c r="E18" s="10">
        <v>6.1</v>
      </c>
      <c r="F18" s="6">
        <v>70</v>
      </c>
      <c r="G18" s="6">
        <v>1</v>
      </c>
      <c r="H18" s="11">
        <f t="shared" si="4"/>
        <v>11.478142076502733</v>
      </c>
      <c r="I18" s="12">
        <f t="shared" si="5"/>
        <v>7.1164480874316949</v>
      </c>
      <c r="J18" s="2"/>
      <c r="K18" s="2"/>
      <c r="L18" s="7" t="s">
        <v>115</v>
      </c>
      <c r="M18" s="7">
        <v>0.34</v>
      </c>
      <c r="N18" s="2"/>
    </row>
    <row r="19" spans="1:14" ht="19.05" customHeight="1">
      <c r="A19" s="7" t="s">
        <v>183</v>
      </c>
      <c r="B19" s="7" t="s">
        <v>172</v>
      </c>
      <c r="C19" s="9" t="s">
        <v>120</v>
      </c>
      <c r="D19" s="9">
        <f t="shared" si="3"/>
        <v>0.53</v>
      </c>
      <c r="E19" s="10">
        <v>5.2</v>
      </c>
      <c r="F19" s="6">
        <v>81</v>
      </c>
      <c r="G19" s="6">
        <v>7</v>
      </c>
      <c r="H19" s="11">
        <f t="shared" si="4"/>
        <v>15.599358974358973</v>
      </c>
      <c r="I19" s="12">
        <f t="shared" si="5"/>
        <v>8.2676602564102559</v>
      </c>
      <c r="J19" s="2"/>
      <c r="K19" s="2"/>
      <c r="L19" s="7" t="s">
        <v>178</v>
      </c>
      <c r="M19" s="7">
        <v>0.32</v>
      </c>
      <c r="N19" s="2"/>
    </row>
    <row r="20" spans="1:14" ht="19.05" customHeight="1">
      <c r="A20" s="7" t="s">
        <v>101</v>
      </c>
      <c r="B20" s="7" t="s">
        <v>133</v>
      </c>
      <c r="C20" s="9" t="s">
        <v>121</v>
      </c>
      <c r="D20" s="9">
        <f t="shared" si="3"/>
        <v>0.63</v>
      </c>
      <c r="E20" s="10">
        <v>3.5</v>
      </c>
      <c r="F20" s="6">
        <v>63</v>
      </c>
      <c r="G20" s="6">
        <v>19</v>
      </c>
      <c r="H20" s="11">
        <f t="shared" si="4"/>
        <v>18.090476190476192</v>
      </c>
      <c r="I20" s="12">
        <f t="shared" si="5"/>
        <v>11.397</v>
      </c>
      <c r="J20" s="2"/>
      <c r="K20" s="2"/>
      <c r="L20" s="7" t="s">
        <v>117</v>
      </c>
      <c r="M20" s="7">
        <v>0.63</v>
      </c>
      <c r="N20" s="2"/>
    </row>
    <row r="21" spans="1:14" ht="19.05" customHeight="1">
      <c r="A21" s="6"/>
      <c r="B21" s="6"/>
      <c r="C21" s="18"/>
      <c r="D21" s="18"/>
      <c r="E21" s="15"/>
      <c r="F21" s="6"/>
      <c r="G21" s="6"/>
      <c r="H21" s="11"/>
      <c r="I21" s="17"/>
      <c r="J21" s="2"/>
      <c r="K21" s="2"/>
      <c r="L21" s="7" t="s">
        <v>121</v>
      </c>
      <c r="M21" s="7">
        <v>0.63</v>
      </c>
      <c r="N21" s="2"/>
    </row>
    <row r="22" spans="1:14" ht="19.05" customHeight="1">
      <c r="A22" s="6"/>
      <c r="B22" s="6"/>
      <c r="C22" s="18"/>
      <c r="D22" s="18"/>
      <c r="E22" s="15"/>
      <c r="F22" s="6"/>
      <c r="G22" s="6"/>
      <c r="H22" s="11"/>
      <c r="I22" s="12"/>
      <c r="J22" s="2"/>
      <c r="K22" s="2"/>
      <c r="L22" s="7" t="s">
        <v>124</v>
      </c>
      <c r="M22" s="7">
        <v>0.65</v>
      </c>
      <c r="N22" s="2"/>
    </row>
    <row r="23" spans="1:14" ht="19.05" customHeight="1">
      <c r="A23" s="6"/>
      <c r="B23" s="6"/>
      <c r="C23" s="18"/>
      <c r="D23" s="18"/>
      <c r="E23" s="15"/>
      <c r="F23" s="6"/>
      <c r="G23" s="6"/>
      <c r="H23" s="11"/>
      <c r="I23" s="12"/>
      <c r="J23" s="2"/>
      <c r="K23" s="2"/>
      <c r="L23" s="7" t="s">
        <v>128</v>
      </c>
      <c r="M23" s="7">
        <v>0.67</v>
      </c>
      <c r="N23" s="2"/>
    </row>
    <row r="24" spans="1:14" ht="19.05" customHeight="1">
      <c r="A24" s="6"/>
      <c r="B24" s="6"/>
      <c r="C24" s="18"/>
      <c r="D24" s="18"/>
      <c r="E24" s="15"/>
      <c r="F24" s="6"/>
      <c r="G24" s="6"/>
      <c r="H24" s="11"/>
      <c r="I24" s="12"/>
      <c r="J24" s="2"/>
      <c r="K24" s="2"/>
      <c r="L24" s="7" t="s">
        <v>132</v>
      </c>
      <c r="M24" s="7">
        <v>0.7</v>
      </c>
      <c r="N24" s="2"/>
    </row>
    <row r="25" spans="1:14" ht="19.05" customHeight="1">
      <c r="A25" s="6"/>
      <c r="B25" s="6"/>
      <c r="C25" s="18"/>
      <c r="D25" s="18"/>
      <c r="E25" s="15"/>
      <c r="F25" s="6"/>
      <c r="G25" s="6"/>
      <c r="H25" s="11"/>
      <c r="I25" s="12"/>
      <c r="J25" s="2"/>
      <c r="K25" s="2"/>
      <c r="L25" s="7" t="s">
        <v>131</v>
      </c>
      <c r="M25" s="7">
        <v>0.71</v>
      </c>
      <c r="N25" s="2"/>
    </row>
    <row r="26" spans="1:14" ht="19.05" customHeight="1">
      <c r="A26" s="6"/>
      <c r="B26" s="6"/>
      <c r="C26" s="18"/>
      <c r="D26" s="18"/>
      <c r="E26" s="15"/>
      <c r="F26" s="6"/>
      <c r="G26" s="6"/>
      <c r="H26" s="11"/>
      <c r="I26" s="12"/>
      <c r="J26" s="2"/>
      <c r="K26" s="2"/>
      <c r="L26" s="7" t="s">
        <v>136</v>
      </c>
      <c r="M26" s="7">
        <v>0.8</v>
      </c>
      <c r="N26" s="2"/>
    </row>
    <row r="27" spans="1:14" ht="19.05" customHeight="1">
      <c r="A27" s="7" t="s">
        <v>100</v>
      </c>
      <c r="B27" s="7" t="s">
        <v>100</v>
      </c>
      <c r="C27" s="9" t="s">
        <v>100</v>
      </c>
      <c r="D27" s="9" t="s">
        <v>100</v>
      </c>
      <c r="E27" s="15"/>
      <c r="F27" s="6"/>
      <c r="G27" s="6"/>
      <c r="H27" s="11"/>
      <c r="I27" s="12"/>
      <c r="J27" s="2"/>
      <c r="K27" s="2"/>
      <c r="L27" s="7" t="s">
        <v>140</v>
      </c>
      <c r="M27" s="7">
        <v>0.71</v>
      </c>
      <c r="N27" s="2"/>
    </row>
    <row r="28" spans="1:14" ht="19.05" customHeight="1">
      <c r="A28" s="7" t="s">
        <v>100</v>
      </c>
      <c r="B28" s="7" t="s">
        <v>100</v>
      </c>
      <c r="C28" s="9" t="s">
        <v>100</v>
      </c>
      <c r="D28" s="18"/>
      <c r="E28" s="15"/>
      <c r="F28" s="6"/>
      <c r="G28" s="6"/>
      <c r="H28" s="11"/>
      <c r="I28" s="12"/>
      <c r="J28" s="2"/>
      <c r="K28" s="2"/>
      <c r="L28" s="7" t="s">
        <v>139</v>
      </c>
      <c r="M28" s="7">
        <v>0.67</v>
      </c>
      <c r="N28" s="2"/>
    </row>
    <row r="29" spans="1:14" ht="19.05" customHeight="1">
      <c r="A29" s="7" t="s">
        <v>100</v>
      </c>
      <c r="B29" s="7" t="s">
        <v>100</v>
      </c>
      <c r="C29" s="9" t="s">
        <v>100</v>
      </c>
      <c r="D29" s="18"/>
      <c r="E29" s="15"/>
      <c r="F29" s="6"/>
      <c r="G29" s="6"/>
      <c r="H29" s="11"/>
      <c r="I29" s="12"/>
      <c r="J29" s="7" t="s">
        <v>100</v>
      </c>
      <c r="K29" s="2"/>
      <c r="L29" s="7" t="s">
        <v>123</v>
      </c>
      <c r="M29" s="7">
        <v>0.62</v>
      </c>
      <c r="N29" s="2"/>
    </row>
    <row r="30" spans="1:14" ht="19.05" customHeight="1">
      <c r="A30" s="7" t="s">
        <v>100</v>
      </c>
      <c r="B30" s="7" t="s">
        <v>100</v>
      </c>
      <c r="C30" s="9" t="s">
        <v>100</v>
      </c>
      <c r="D30" s="18"/>
      <c r="E30" s="15"/>
      <c r="F30" s="6"/>
      <c r="G30" s="6"/>
      <c r="H30" s="11"/>
      <c r="I30" s="12"/>
      <c r="J30" s="2"/>
      <c r="K30" s="2"/>
      <c r="L30" s="7" t="s">
        <v>145</v>
      </c>
      <c r="M30" s="7">
        <v>0.56999999999999995</v>
      </c>
      <c r="N30" s="2"/>
    </row>
    <row r="31" spans="1:14" ht="19.05" customHeight="1">
      <c r="A31" s="6"/>
      <c r="B31" s="6"/>
      <c r="C31" s="18"/>
      <c r="D31" s="18"/>
      <c r="E31" s="15"/>
      <c r="F31" s="6"/>
      <c r="G31" s="6"/>
      <c r="H31" s="11"/>
      <c r="I31" s="12"/>
      <c r="J31" s="7" t="s">
        <v>100</v>
      </c>
      <c r="K31" s="2"/>
      <c r="L31" s="7" t="s">
        <v>120</v>
      </c>
      <c r="M31" s="7">
        <v>0.53</v>
      </c>
      <c r="N31" s="2"/>
    </row>
    <row r="32" spans="1:14" ht="19.05" customHeight="1">
      <c r="A32" s="7" t="s">
        <v>100</v>
      </c>
      <c r="B32" s="7" t="s">
        <v>100</v>
      </c>
      <c r="C32" s="9" t="s">
        <v>100</v>
      </c>
      <c r="D32" s="18"/>
      <c r="E32" s="15"/>
      <c r="F32" s="6"/>
      <c r="G32" s="6"/>
      <c r="H32" s="11"/>
      <c r="I32" s="12"/>
      <c r="J32" s="2"/>
      <c r="K32" s="2"/>
      <c r="L32" s="7" t="s">
        <v>149</v>
      </c>
      <c r="M32" s="7">
        <v>0.48</v>
      </c>
      <c r="N32" s="2"/>
    </row>
    <row r="33" spans="1:14" ht="19.05" customHeight="1">
      <c r="A33" s="7" t="s">
        <v>100</v>
      </c>
      <c r="B33" s="7" t="s">
        <v>100</v>
      </c>
      <c r="C33" s="9" t="s">
        <v>100</v>
      </c>
      <c r="D33" s="18"/>
      <c r="E33" s="15"/>
      <c r="F33" s="6"/>
      <c r="G33" s="6"/>
      <c r="H33" s="11"/>
      <c r="I33" s="12"/>
      <c r="J33" s="7" t="s">
        <v>100</v>
      </c>
      <c r="K33" s="2"/>
      <c r="L33" s="7" t="s">
        <v>127</v>
      </c>
      <c r="M33" s="7">
        <v>0.44</v>
      </c>
      <c r="N33" s="2"/>
    </row>
    <row r="34" spans="1:14" ht="19.05" customHeight="1">
      <c r="A34" s="6"/>
      <c r="B34" s="6"/>
      <c r="C34" s="2"/>
      <c r="D34" s="2"/>
      <c r="E34" s="2"/>
      <c r="F34" s="2"/>
      <c r="G34" s="2"/>
      <c r="H34" s="2"/>
      <c r="I34" s="2"/>
      <c r="J34" s="2"/>
      <c r="K34" s="2"/>
      <c r="L34" s="7" t="s">
        <v>142</v>
      </c>
      <c r="M34" s="7">
        <v>0.39</v>
      </c>
      <c r="N34" s="2"/>
    </row>
    <row r="35" spans="1:14" ht="19.05" customHeight="1">
      <c r="A35" s="6"/>
      <c r="B35" s="6"/>
      <c r="C35" s="2"/>
      <c r="D35" s="2"/>
      <c r="E35" s="2"/>
      <c r="F35" s="2"/>
      <c r="G35" s="2"/>
      <c r="H35" s="2"/>
      <c r="I35" s="2"/>
      <c r="J35" s="2"/>
      <c r="K35" s="2"/>
      <c r="L35" s="7" t="s">
        <v>152</v>
      </c>
      <c r="M35" s="7">
        <v>0.35</v>
      </c>
      <c r="N35" s="2"/>
    </row>
    <row r="36" spans="1:14" ht="19.05" customHeight="1">
      <c r="A36" s="6"/>
      <c r="B36" s="6"/>
      <c r="C36" s="2"/>
      <c r="D36" s="2"/>
      <c r="E36" s="2"/>
      <c r="F36" s="2"/>
      <c r="G36" s="2"/>
      <c r="H36" s="2"/>
      <c r="I36" s="2"/>
      <c r="J36" s="2"/>
      <c r="K36" s="2"/>
      <c r="L36" s="7" t="s">
        <v>153</v>
      </c>
      <c r="M36" s="7">
        <v>0.31</v>
      </c>
      <c r="N36" s="2"/>
    </row>
    <row r="37" spans="1:14" ht="19.05" customHeight="1">
      <c r="A37" s="6"/>
      <c r="B37" s="6"/>
      <c r="C37" s="2"/>
      <c r="D37" s="2"/>
      <c r="E37" s="2"/>
      <c r="F37" s="2"/>
      <c r="G37" s="2"/>
      <c r="H37" s="2"/>
      <c r="I37" s="2"/>
      <c r="J37" s="2"/>
      <c r="K37" s="2"/>
      <c r="L37" s="7" t="s">
        <v>154</v>
      </c>
      <c r="M37" s="7">
        <v>0.27</v>
      </c>
      <c r="N37" s="2"/>
    </row>
    <row r="38" spans="1:14" ht="19.05" customHeight="1">
      <c r="A38" s="6"/>
      <c r="B38" s="6"/>
      <c r="C38" s="2"/>
      <c r="D38" s="2"/>
      <c r="E38" s="2"/>
      <c r="F38" s="2"/>
      <c r="G38" s="2"/>
      <c r="H38" s="2"/>
      <c r="I38" s="2"/>
      <c r="J38" s="2"/>
      <c r="K38" s="2"/>
      <c r="L38" s="7" t="s">
        <v>177</v>
      </c>
      <c r="M38" s="7">
        <v>0.25</v>
      </c>
      <c r="N38" s="2"/>
    </row>
    <row r="39" spans="1:14" ht="19.05" customHeight="1">
      <c r="A39" s="6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9.05" customHeight="1">
      <c r="A40" s="6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2">
    <mergeCell ref="F1:G1"/>
    <mergeCell ref="B1:E1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workbookViewId="0">
      <selection sqref="A1:J26"/>
    </sheetView>
  </sheetViews>
  <sheetFormatPr defaultColWidth="7.61328125" defaultRowHeight="15" customHeight="1"/>
  <cols>
    <col min="1" max="1" width="8" style="27" customWidth="1"/>
    <col min="2" max="2" width="7.84375" style="27" customWidth="1"/>
    <col min="3" max="3" width="16.3828125" style="27" customWidth="1"/>
    <col min="4" max="4" width="7.3828125" style="27" customWidth="1"/>
    <col min="5" max="5" width="6.84375" style="27" customWidth="1"/>
    <col min="6" max="6" width="5.15234375" style="27" customWidth="1"/>
    <col min="7" max="7" width="4.3828125" style="27" customWidth="1"/>
    <col min="8" max="8" width="8.3828125" style="27" customWidth="1"/>
    <col min="9" max="9" width="7.61328125" style="27" customWidth="1"/>
    <col min="10" max="10" width="1.4609375" style="27" customWidth="1"/>
    <col min="11" max="11" width="3.15234375" style="27" customWidth="1"/>
    <col min="12" max="12" width="13" style="27" customWidth="1"/>
    <col min="13" max="256" width="7.61328125" style="27" customWidth="1"/>
  </cols>
  <sheetData>
    <row r="1" spans="1:18" ht="19.05" customHeight="1">
      <c r="A1" s="6"/>
      <c r="B1" s="37" t="s">
        <v>55</v>
      </c>
      <c r="C1" s="38"/>
      <c r="D1" s="38"/>
      <c r="E1" s="38"/>
      <c r="F1" s="37" t="s">
        <v>179</v>
      </c>
      <c r="G1" s="38"/>
      <c r="H1" s="2"/>
      <c r="I1" s="2"/>
      <c r="J1" s="2"/>
      <c r="K1" s="2"/>
      <c r="L1" s="7" t="s">
        <v>56</v>
      </c>
      <c r="M1" s="7" t="s">
        <v>57</v>
      </c>
      <c r="N1" s="2"/>
      <c r="O1" s="2"/>
      <c r="P1" s="2"/>
      <c r="Q1" s="2"/>
      <c r="R1" s="2"/>
    </row>
    <row r="2" spans="1:18" ht="19.05" customHeight="1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180</v>
      </c>
      <c r="G2" s="7" t="s">
        <v>64</v>
      </c>
      <c r="H2" s="7" t="s">
        <v>65</v>
      </c>
      <c r="I2" s="7" t="s">
        <v>66</v>
      </c>
      <c r="J2" s="2"/>
      <c r="K2" s="2"/>
      <c r="L2" s="7" t="s">
        <v>67</v>
      </c>
      <c r="M2" s="7">
        <v>0.74</v>
      </c>
      <c r="N2" s="2"/>
      <c r="O2" s="2"/>
      <c r="P2" s="2"/>
      <c r="Q2" s="2"/>
      <c r="R2" s="2"/>
    </row>
    <row r="3" spans="1:18" ht="19.05" customHeight="1">
      <c r="A3" s="7" t="s">
        <v>181</v>
      </c>
      <c r="B3" s="7" t="s">
        <v>100</v>
      </c>
      <c r="C3" s="9" t="s">
        <v>100</v>
      </c>
      <c r="D3" s="9" t="s">
        <v>100</v>
      </c>
      <c r="E3" s="10" t="s">
        <v>100</v>
      </c>
      <c r="F3" s="7" t="s">
        <v>100</v>
      </c>
      <c r="G3" s="7" t="s">
        <v>100</v>
      </c>
      <c r="H3" s="7" t="s">
        <v>100</v>
      </c>
      <c r="I3" s="7" t="s">
        <v>100</v>
      </c>
      <c r="J3" s="2"/>
      <c r="K3" s="2"/>
      <c r="L3" s="7" t="s">
        <v>71</v>
      </c>
      <c r="M3" s="7">
        <v>0.7</v>
      </c>
      <c r="N3" s="2"/>
      <c r="O3" s="7" t="s">
        <v>184</v>
      </c>
      <c r="P3" s="6"/>
      <c r="Q3" s="6"/>
      <c r="R3" s="6"/>
    </row>
    <row r="4" spans="1:18" ht="19.05" customHeight="1">
      <c r="A4" s="7" t="s">
        <v>72</v>
      </c>
      <c r="B4" s="7" t="s">
        <v>73</v>
      </c>
      <c r="C4" s="9" t="s">
        <v>74</v>
      </c>
      <c r="D4" s="9">
        <v>0.5</v>
      </c>
      <c r="E4" s="10">
        <v>5.5</v>
      </c>
      <c r="F4" s="6">
        <v>87</v>
      </c>
      <c r="G4" s="6">
        <v>6</v>
      </c>
      <c r="H4" s="11">
        <f t="shared" ref="H4:H15" si="0">(F4+(G4/60))/E4</f>
        <v>15.836363636363636</v>
      </c>
      <c r="I4" s="11">
        <f t="shared" ref="I4:I15" si="1">H4*D4</f>
        <v>7.918181818181818</v>
      </c>
      <c r="J4" s="6"/>
      <c r="K4" s="6"/>
      <c r="L4" s="7" t="s">
        <v>75</v>
      </c>
      <c r="M4" s="7">
        <v>0.8</v>
      </c>
      <c r="N4" s="6"/>
      <c r="O4" s="7" t="s">
        <v>185</v>
      </c>
      <c r="P4" s="6"/>
      <c r="Q4" s="6"/>
      <c r="R4" s="6"/>
    </row>
    <row r="5" spans="1:18" ht="19.05" customHeight="1">
      <c r="A5" s="7" t="s">
        <v>80</v>
      </c>
      <c r="B5" s="7" t="s">
        <v>81</v>
      </c>
      <c r="C5" s="9" t="s">
        <v>115</v>
      </c>
      <c r="D5" s="28">
        <v>0.33</v>
      </c>
      <c r="E5" s="10">
        <v>2</v>
      </c>
      <c r="F5" s="6">
        <v>79</v>
      </c>
      <c r="G5" s="6">
        <v>37</v>
      </c>
      <c r="H5" s="11">
        <f t="shared" si="0"/>
        <v>39.80833333333333</v>
      </c>
      <c r="I5" s="11">
        <f t="shared" si="1"/>
        <v>13.136749999999999</v>
      </c>
      <c r="J5" s="6"/>
      <c r="K5" s="6"/>
      <c r="L5" s="7" t="s">
        <v>79</v>
      </c>
      <c r="M5" s="7">
        <v>0.84</v>
      </c>
      <c r="N5" s="6"/>
      <c r="O5" s="2"/>
      <c r="P5" s="2"/>
      <c r="Q5" s="2"/>
      <c r="R5" s="2"/>
    </row>
    <row r="6" spans="1:18" ht="19.05" customHeight="1">
      <c r="A6" s="7" t="s">
        <v>84</v>
      </c>
      <c r="B6" s="7" t="s">
        <v>85</v>
      </c>
      <c r="C6" s="29" t="s">
        <v>96</v>
      </c>
      <c r="D6" s="30">
        <v>0.82</v>
      </c>
      <c r="E6" s="31">
        <v>9.5</v>
      </c>
      <c r="F6" s="7" t="s">
        <v>186</v>
      </c>
      <c r="G6" s="7" t="s">
        <v>100</v>
      </c>
      <c r="H6" s="11" t="e">
        <f t="shared" si="0"/>
        <v>#VALUE!</v>
      </c>
      <c r="I6" s="11" t="e">
        <f t="shared" si="1"/>
        <v>#VALUE!</v>
      </c>
      <c r="J6" s="2"/>
      <c r="K6" s="2"/>
      <c r="L6" s="7" t="s">
        <v>83</v>
      </c>
      <c r="M6" s="7">
        <v>0.9</v>
      </c>
      <c r="N6" s="2"/>
      <c r="O6" s="7" t="s">
        <v>187</v>
      </c>
      <c r="P6" s="2"/>
      <c r="Q6" s="2"/>
      <c r="R6" s="2"/>
    </row>
    <row r="7" spans="1:18" ht="19.05" customHeight="1">
      <c r="A7" s="7" t="s">
        <v>87</v>
      </c>
      <c r="B7" s="7" t="s">
        <v>88</v>
      </c>
      <c r="C7" s="9" t="s">
        <v>89</v>
      </c>
      <c r="D7" s="32">
        <f>VLOOKUP(C7,L$1:M$34,2,FALSE)</f>
        <v>0.89</v>
      </c>
      <c r="E7" s="10">
        <v>11</v>
      </c>
      <c r="F7" s="7" t="s">
        <v>188</v>
      </c>
      <c r="G7" s="7" t="s">
        <v>100</v>
      </c>
      <c r="H7" s="11" t="e">
        <f t="shared" si="0"/>
        <v>#VALUE!</v>
      </c>
      <c r="I7" s="11" t="e">
        <f t="shared" si="1"/>
        <v>#VALUE!</v>
      </c>
      <c r="J7" s="2"/>
      <c r="K7" s="2"/>
      <c r="L7" s="7" t="s">
        <v>86</v>
      </c>
      <c r="M7" s="7">
        <v>0.92</v>
      </c>
      <c r="N7" s="2"/>
      <c r="O7" s="2"/>
      <c r="P7" s="2"/>
      <c r="Q7" s="2"/>
      <c r="R7" s="2"/>
    </row>
    <row r="8" spans="1:18" ht="19.05" customHeight="1">
      <c r="A8" s="7" t="s">
        <v>91</v>
      </c>
      <c r="B8" s="7" t="s">
        <v>92</v>
      </c>
      <c r="C8" s="9" t="s">
        <v>78</v>
      </c>
      <c r="D8" s="9">
        <v>0.86</v>
      </c>
      <c r="E8" s="10">
        <v>9.5</v>
      </c>
      <c r="F8" s="6">
        <v>92</v>
      </c>
      <c r="G8" s="6">
        <v>7</v>
      </c>
      <c r="H8" s="11">
        <f t="shared" si="0"/>
        <v>9.6964912280701743</v>
      </c>
      <c r="I8" s="11">
        <f t="shared" si="1"/>
        <v>8.3389824561403501</v>
      </c>
      <c r="J8" s="2"/>
      <c r="K8" s="2"/>
      <c r="L8" s="7" t="s">
        <v>90</v>
      </c>
      <c r="M8" s="7">
        <v>1</v>
      </c>
      <c r="N8" s="2"/>
      <c r="O8" s="2"/>
      <c r="P8" s="2"/>
      <c r="Q8" s="2"/>
      <c r="R8" s="2"/>
    </row>
    <row r="9" spans="1:18" ht="19.05" customHeight="1">
      <c r="A9" s="7" t="s">
        <v>94</v>
      </c>
      <c r="B9" s="7" t="s">
        <v>95</v>
      </c>
      <c r="C9" s="9" t="s">
        <v>70</v>
      </c>
      <c r="D9" s="9">
        <v>0.77</v>
      </c>
      <c r="E9" s="10">
        <v>8.9</v>
      </c>
      <c r="F9" s="6">
        <v>79</v>
      </c>
      <c r="G9" s="6">
        <v>6</v>
      </c>
      <c r="H9" s="11">
        <f t="shared" si="0"/>
        <v>8.8876404494382015</v>
      </c>
      <c r="I9" s="11">
        <f t="shared" si="1"/>
        <v>6.843483146067415</v>
      </c>
      <c r="J9" s="7">
        <v>3</v>
      </c>
      <c r="K9" s="2"/>
      <c r="L9" s="7" t="s">
        <v>93</v>
      </c>
      <c r="M9" s="7">
        <v>0.92</v>
      </c>
      <c r="N9" s="2"/>
      <c r="O9" s="2"/>
      <c r="P9" s="2"/>
      <c r="Q9" s="2"/>
      <c r="R9" s="2"/>
    </row>
    <row r="10" spans="1:18" ht="19.05" customHeight="1">
      <c r="A10" s="7" t="s">
        <v>183</v>
      </c>
      <c r="B10" s="7" t="s">
        <v>159</v>
      </c>
      <c r="C10" s="9" t="s">
        <v>70</v>
      </c>
      <c r="D10" s="9">
        <v>0.77</v>
      </c>
      <c r="E10" s="10">
        <v>8.9</v>
      </c>
      <c r="F10" s="6">
        <v>83</v>
      </c>
      <c r="G10" s="6">
        <v>18</v>
      </c>
      <c r="H10" s="11">
        <f t="shared" si="0"/>
        <v>9.3595505617977519</v>
      </c>
      <c r="I10" s="11">
        <f t="shared" si="1"/>
        <v>7.2068539325842691</v>
      </c>
      <c r="J10" s="2"/>
      <c r="K10" s="2"/>
      <c r="L10" s="7" t="s">
        <v>89</v>
      </c>
      <c r="M10" s="7">
        <v>0.89</v>
      </c>
      <c r="N10" s="2"/>
      <c r="O10" s="2"/>
      <c r="P10" s="2"/>
      <c r="Q10" s="2"/>
      <c r="R10" s="2"/>
    </row>
    <row r="11" spans="1:18" ht="19.05" customHeight="1">
      <c r="A11" s="7" t="s">
        <v>101</v>
      </c>
      <c r="B11" s="7" t="s">
        <v>102</v>
      </c>
      <c r="C11" s="9" t="s">
        <v>71</v>
      </c>
      <c r="D11" s="9">
        <v>0.7</v>
      </c>
      <c r="E11" s="10">
        <v>3.7</v>
      </c>
      <c r="F11" s="6">
        <v>93</v>
      </c>
      <c r="G11" s="6">
        <v>7</v>
      </c>
      <c r="H11" s="11">
        <f t="shared" si="0"/>
        <v>25.166666666666664</v>
      </c>
      <c r="I11" s="11">
        <f t="shared" si="1"/>
        <v>17.616666666666664</v>
      </c>
      <c r="J11" s="7" t="s">
        <v>100</v>
      </c>
      <c r="K11" s="2"/>
      <c r="L11" s="7" t="s">
        <v>78</v>
      </c>
      <c r="M11" s="7">
        <v>0.86</v>
      </c>
      <c r="N11" s="2"/>
      <c r="O11" s="2"/>
      <c r="P11" s="2"/>
      <c r="Q11" s="2"/>
      <c r="R11" s="2"/>
    </row>
    <row r="12" spans="1:18" ht="19.05" customHeight="1">
      <c r="A12" s="7" t="s">
        <v>182</v>
      </c>
      <c r="B12" s="7" t="s">
        <v>167</v>
      </c>
      <c r="C12" s="9" t="s">
        <v>89</v>
      </c>
      <c r="D12" s="9">
        <f>VLOOKUP(C12,L$1:M$34,2,FALSE)</f>
        <v>0.89</v>
      </c>
      <c r="E12" s="10">
        <v>11</v>
      </c>
      <c r="F12" s="6">
        <v>81</v>
      </c>
      <c r="G12" s="6">
        <v>21</v>
      </c>
      <c r="H12" s="11">
        <f t="shared" si="0"/>
        <v>7.3954545454545446</v>
      </c>
      <c r="I12" s="11">
        <f t="shared" si="1"/>
        <v>6.5819545454545452</v>
      </c>
      <c r="J12" s="7">
        <v>2</v>
      </c>
      <c r="K12" s="2"/>
      <c r="L12" s="7" t="s">
        <v>96</v>
      </c>
      <c r="M12" s="7">
        <v>0.82</v>
      </c>
      <c r="N12" s="2"/>
      <c r="O12" s="2"/>
      <c r="P12" s="2"/>
      <c r="Q12" s="2"/>
      <c r="R12" s="2"/>
    </row>
    <row r="13" spans="1:18" ht="19.05" customHeight="1">
      <c r="A13" s="7" t="s">
        <v>155</v>
      </c>
      <c r="B13" s="7" t="s">
        <v>156</v>
      </c>
      <c r="C13" s="9" t="s">
        <v>70</v>
      </c>
      <c r="D13" s="28">
        <v>0.77</v>
      </c>
      <c r="E13" s="10">
        <v>8.9</v>
      </c>
      <c r="F13" s="6">
        <v>70</v>
      </c>
      <c r="G13" s="6">
        <v>52</v>
      </c>
      <c r="H13" s="11">
        <f t="shared" si="0"/>
        <v>7.9625468164793993</v>
      </c>
      <c r="I13" s="11">
        <f t="shared" si="1"/>
        <v>6.1311610486891377</v>
      </c>
      <c r="J13" s="7">
        <v>1</v>
      </c>
      <c r="K13" s="2"/>
      <c r="L13" s="7" t="s">
        <v>70</v>
      </c>
      <c r="M13" s="7">
        <v>0.77</v>
      </c>
      <c r="N13" s="2"/>
      <c r="O13" s="2"/>
      <c r="P13" s="2"/>
      <c r="Q13" s="2"/>
      <c r="R13" s="2"/>
    </row>
    <row r="14" spans="1:18" ht="19.05" customHeight="1">
      <c r="A14" s="7" t="s">
        <v>160</v>
      </c>
      <c r="B14" s="7" t="s">
        <v>161</v>
      </c>
      <c r="C14" s="29" t="s">
        <v>96</v>
      </c>
      <c r="D14" s="30">
        <v>0.82</v>
      </c>
      <c r="E14" s="31">
        <v>9.5</v>
      </c>
      <c r="F14" s="6">
        <v>106</v>
      </c>
      <c r="G14" s="6">
        <v>37</v>
      </c>
      <c r="H14" s="11">
        <f t="shared" si="0"/>
        <v>11.222807017543859</v>
      </c>
      <c r="I14" s="11">
        <f t="shared" si="1"/>
        <v>9.2027017543859646</v>
      </c>
      <c r="J14" s="2"/>
      <c r="K14" s="2"/>
      <c r="L14" s="7" t="s">
        <v>99</v>
      </c>
      <c r="M14" s="7">
        <v>0.7</v>
      </c>
      <c r="N14" s="2"/>
      <c r="O14" s="2"/>
      <c r="P14" s="2"/>
      <c r="Q14" s="2"/>
      <c r="R14" s="2"/>
    </row>
    <row r="15" spans="1:18" ht="19.05" customHeight="1">
      <c r="A15" s="7" t="s">
        <v>101</v>
      </c>
      <c r="B15" s="7" t="s">
        <v>189</v>
      </c>
      <c r="C15" s="29" t="s">
        <v>96</v>
      </c>
      <c r="D15" s="30">
        <v>0.82</v>
      </c>
      <c r="E15" s="31">
        <v>9.5</v>
      </c>
      <c r="F15" s="6">
        <v>81</v>
      </c>
      <c r="G15" s="6">
        <v>8</v>
      </c>
      <c r="H15" s="11">
        <f t="shared" si="0"/>
        <v>8.5403508771929832</v>
      </c>
      <c r="I15" s="11">
        <f t="shared" si="1"/>
        <v>7.0030877192982457</v>
      </c>
      <c r="J15" s="2"/>
      <c r="K15" s="2"/>
      <c r="L15" s="7" t="s">
        <v>74</v>
      </c>
      <c r="M15" s="7">
        <v>0.5</v>
      </c>
      <c r="N15" s="2"/>
      <c r="O15" s="2"/>
      <c r="P15" s="2"/>
      <c r="Q15" s="2"/>
      <c r="R15" s="2"/>
    </row>
    <row r="16" spans="1:18" ht="19.05" customHeight="1">
      <c r="A16" s="7" t="s">
        <v>100</v>
      </c>
      <c r="B16" s="7" t="s">
        <v>100</v>
      </c>
      <c r="C16" s="9" t="s">
        <v>100</v>
      </c>
      <c r="D16" s="32" t="s">
        <v>100</v>
      </c>
      <c r="E16" s="2"/>
      <c r="F16" s="2"/>
      <c r="G16" s="2"/>
      <c r="H16" s="2"/>
      <c r="I16" s="11"/>
      <c r="J16" s="2"/>
      <c r="K16" s="2"/>
      <c r="L16" s="7" t="s">
        <v>82</v>
      </c>
      <c r="M16" s="7">
        <v>0.41</v>
      </c>
      <c r="N16" s="2"/>
      <c r="O16" s="2"/>
      <c r="P16" s="2"/>
      <c r="Q16" s="2"/>
      <c r="R16" s="2"/>
    </row>
    <row r="17" spans="1:18" ht="19.05" customHeight="1">
      <c r="A17" s="6"/>
      <c r="B17" s="6"/>
      <c r="C17" s="2"/>
      <c r="D17" s="2"/>
      <c r="E17" s="2"/>
      <c r="F17" s="2"/>
      <c r="G17" s="2"/>
      <c r="H17" s="2"/>
      <c r="I17" s="11"/>
      <c r="J17" s="2"/>
      <c r="K17" s="2"/>
      <c r="L17" s="7" t="s">
        <v>115</v>
      </c>
      <c r="M17" s="7">
        <v>0.32</v>
      </c>
      <c r="N17" s="2"/>
      <c r="O17" s="2"/>
      <c r="P17" s="2"/>
      <c r="Q17" s="2"/>
      <c r="R17" s="2"/>
    </row>
    <row r="18" spans="1:18" ht="19.05" customHeight="1">
      <c r="A18" s="7" t="s">
        <v>116</v>
      </c>
      <c r="B18" s="6"/>
      <c r="C18" s="2"/>
      <c r="D18" s="2"/>
      <c r="E18" s="2"/>
      <c r="F18" s="2"/>
      <c r="G18" s="2"/>
      <c r="H18" s="2"/>
      <c r="I18" s="11"/>
      <c r="J18" s="2"/>
      <c r="K18" s="2"/>
      <c r="L18" s="7" t="s">
        <v>178</v>
      </c>
      <c r="M18" s="7">
        <v>0.32</v>
      </c>
      <c r="N18" s="2"/>
      <c r="O18" s="2"/>
      <c r="P18" s="2"/>
      <c r="Q18" s="2"/>
      <c r="R18" s="2"/>
    </row>
    <row r="19" spans="1:18" ht="19.05" customHeight="1">
      <c r="A19" s="7" t="s">
        <v>118</v>
      </c>
      <c r="B19" s="7" t="s">
        <v>119</v>
      </c>
      <c r="C19" s="9" t="s">
        <v>149</v>
      </c>
      <c r="D19" s="9">
        <v>0.53</v>
      </c>
      <c r="E19" s="10">
        <v>5.5</v>
      </c>
      <c r="F19" s="6">
        <v>68</v>
      </c>
      <c r="G19" s="6">
        <v>20</v>
      </c>
      <c r="H19" s="11">
        <f t="shared" ref="H19:H25" si="2">(F19+(G19/60))/E19</f>
        <v>12.424242424242424</v>
      </c>
      <c r="I19" s="11">
        <f t="shared" ref="I19:I25" si="3">H19*D19</f>
        <v>6.584848484848485</v>
      </c>
      <c r="J19" s="7">
        <v>2</v>
      </c>
      <c r="K19" s="2"/>
      <c r="L19" s="7" t="s">
        <v>117</v>
      </c>
      <c r="M19" s="7">
        <v>0.73</v>
      </c>
      <c r="N19" s="2"/>
      <c r="O19" s="2"/>
      <c r="P19" s="2"/>
      <c r="Q19" s="2"/>
      <c r="R19" s="2"/>
    </row>
    <row r="20" spans="1:18" ht="19.05" customHeight="1">
      <c r="A20" s="7" t="s">
        <v>101</v>
      </c>
      <c r="B20" s="7" t="s">
        <v>122</v>
      </c>
      <c r="C20" s="9" t="s">
        <v>145</v>
      </c>
      <c r="D20" s="9">
        <v>0.63</v>
      </c>
      <c r="E20" s="10">
        <v>6.7</v>
      </c>
      <c r="F20" s="6">
        <v>86</v>
      </c>
      <c r="G20" s="6">
        <v>31</v>
      </c>
      <c r="H20" s="11">
        <f t="shared" si="2"/>
        <v>12.912935323383085</v>
      </c>
      <c r="I20" s="11">
        <f t="shared" si="3"/>
        <v>8.1351492537313437</v>
      </c>
      <c r="J20" s="2"/>
      <c r="K20" s="2"/>
      <c r="L20" s="7" t="s">
        <v>121</v>
      </c>
      <c r="M20" s="7">
        <v>0.62</v>
      </c>
      <c r="N20" s="2"/>
      <c r="O20" s="2"/>
      <c r="P20" s="2"/>
      <c r="Q20" s="2"/>
      <c r="R20" s="2"/>
    </row>
    <row r="21" spans="1:18" ht="19.05" customHeight="1">
      <c r="A21" s="7" t="s">
        <v>129</v>
      </c>
      <c r="B21" s="7" t="s">
        <v>130</v>
      </c>
      <c r="C21" s="9" t="s">
        <v>136</v>
      </c>
      <c r="D21" s="9">
        <v>0.82</v>
      </c>
      <c r="E21" s="10">
        <v>8.9</v>
      </c>
      <c r="F21" s="6">
        <v>76</v>
      </c>
      <c r="G21" s="6">
        <v>2</v>
      </c>
      <c r="H21" s="11">
        <f t="shared" si="2"/>
        <v>8.5430711610486885</v>
      </c>
      <c r="I21" s="11">
        <f t="shared" si="3"/>
        <v>7.0053183520599243</v>
      </c>
      <c r="J21" s="7">
        <v>3</v>
      </c>
      <c r="K21" s="2"/>
      <c r="L21" s="7" t="s">
        <v>124</v>
      </c>
      <c r="M21" s="7">
        <v>0.65</v>
      </c>
      <c r="N21" s="2"/>
      <c r="O21" s="2"/>
      <c r="P21" s="2"/>
      <c r="Q21" s="2"/>
      <c r="R21" s="2"/>
    </row>
    <row r="22" spans="1:18" ht="19.05" customHeight="1">
      <c r="A22" s="7" t="s">
        <v>101</v>
      </c>
      <c r="B22" s="7" t="s">
        <v>133</v>
      </c>
      <c r="C22" s="9" t="s">
        <v>124</v>
      </c>
      <c r="D22" s="9">
        <f>VLOOKUP(C22,L$1:M$34,2,FALSE)</f>
        <v>0.65</v>
      </c>
      <c r="E22" s="10">
        <v>4.3</v>
      </c>
      <c r="F22" s="6">
        <v>91</v>
      </c>
      <c r="G22" s="6">
        <v>44</v>
      </c>
      <c r="H22" s="11">
        <f t="shared" si="2"/>
        <v>21.333333333333336</v>
      </c>
      <c r="I22" s="11">
        <f t="shared" si="3"/>
        <v>13.866666666666669</v>
      </c>
      <c r="J22" s="2"/>
      <c r="K22" s="2"/>
      <c r="L22" s="7" t="s">
        <v>132</v>
      </c>
      <c r="M22" s="7">
        <v>0.7</v>
      </c>
      <c r="N22" s="2"/>
      <c r="O22" s="2"/>
      <c r="P22" s="2"/>
      <c r="Q22" s="2"/>
      <c r="R22" s="2"/>
    </row>
    <row r="23" spans="1:18" ht="19.05" customHeight="1">
      <c r="A23" s="7" t="s">
        <v>183</v>
      </c>
      <c r="B23" s="7" t="s">
        <v>172</v>
      </c>
      <c r="C23" s="9" t="s">
        <v>120</v>
      </c>
      <c r="D23" s="9">
        <v>0.57999999999999996</v>
      </c>
      <c r="E23" s="10">
        <v>5.7</v>
      </c>
      <c r="F23" s="6">
        <v>112</v>
      </c>
      <c r="G23" s="6">
        <v>10</v>
      </c>
      <c r="H23" s="11">
        <f t="shared" si="2"/>
        <v>19.678362573099417</v>
      </c>
      <c r="I23" s="11">
        <f t="shared" si="3"/>
        <v>11.413450292397661</v>
      </c>
      <c r="J23" s="2"/>
      <c r="K23" s="2"/>
      <c r="L23" s="7" t="s">
        <v>131</v>
      </c>
      <c r="M23" s="7">
        <v>0.71</v>
      </c>
      <c r="N23" s="2"/>
      <c r="O23" s="2"/>
      <c r="P23" s="2"/>
      <c r="Q23" s="2"/>
      <c r="R23" s="2"/>
    </row>
    <row r="24" spans="1:18" ht="19.05" customHeight="1">
      <c r="A24" s="7" t="s">
        <v>190</v>
      </c>
      <c r="B24" s="7" t="s">
        <v>191</v>
      </c>
      <c r="C24" s="9" t="s">
        <v>117</v>
      </c>
      <c r="D24" s="9">
        <v>0.73</v>
      </c>
      <c r="E24" s="10">
        <v>2.5</v>
      </c>
      <c r="F24" s="6">
        <v>22</v>
      </c>
      <c r="G24" s="6">
        <v>32</v>
      </c>
      <c r="H24" s="11">
        <f t="shared" si="2"/>
        <v>9.0133333333333336</v>
      </c>
      <c r="I24" s="11">
        <f t="shared" si="3"/>
        <v>6.5797333333333334</v>
      </c>
      <c r="J24" s="7">
        <v>1</v>
      </c>
      <c r="K24" s="2"/>
      <c r="L24" s="7" t="s">
        <v>136</v>
      </c>
      <c r="M24" s="7">
        <v>0.82</v>
      </c>
      <c r="N24" s="2"/>
      <c r="O24" s="2"/>
      <c r="P24" s="2"/>
      <c r="Q24" s="2"/>
      <c r="R24" s="2"/>
    </row>
    <row r="25" spans="1:18" ht="19.05" customHeight="1">
      <c r="A25" s="7" t="s">
        <v>134</v>
      </c>
      <c r="B25" s="7" t="s">
        <v>135</v>
      </c>
      <c r="C25" s="9" t="s">
        <v>145</v>
      </c>
      <c r="D25" s="9">
        <v>0.63</v>
      </c>
      <c r="E25" s="10">
        <v>6.7</v>
      </c>
      <c r="F25" s="6">
        <v>77</v>
      </c>
      <c r="G25" s="6">
        <v>25</v>
      </c>
      <c r="H25" s="11">
        <f t="shared" si="2"/>
        <v>11.554726368159205</v>
      </c>
      <c r="I25" s="11">
        <f t="shared" si="3"/>
        <v>7.2794776119402993</v>
      </c>
      <c r="J25" s="2"/>
      <c r="K25" s="2"/>
      <c r="L25" s="7" t="s">
        <v>140</v>
      </c>
      <c r="M25" s="7">
        <v>0.71</v>
      </c>
      <c r="N25" s="2"/>
      <c r="O25" s="2"/>
      <c r="P25" s="2"/>
      <c r="Q25" s="2"/>
      <c r="R25" s="2"/>
    </row>
    <row r="26" spans="1:18" ht="19.05" customHeight="1">
      <c r="A26" s="7" t="s">
        <v>100</v>
      </c>
      <c r="B26" s="7" t="s">
        <v>100</v>
      </c>
      <c r="C26" s="9" t="s">
        <v>100</v>
      </c>
      <c r="D26" s="18"/>
      <c r="E26" s="15"/>
      <c r="F26" s="6"/>
      <c r="G26" s="6"/>
      <c r="H26" s="11"/>
      <c r="I26" s="12"/>
      <c r="J26" s="2"/>
      <c r="K26" s="2"/>
      <c r="L26" s="7" t="s">
        <v>139</v>
      </c>
      <c r="M26" s="7">
        <v>0.69</v>
      </c>
      <c r="N26" s="2"/>
      <c r="O26" s="2"/>
      <c r="P26" s="2"/>
      <c r="Q26" s="2"/>
      <c r="R26" s="2"/>
    </row>
    <row r="27" spans="1:18" ht="19.05" customHeight="1">
      <c r="A27" s="7" t="s">
        <v>100</v>
      </c>
      <c r="B27" s="7" t="s">
        <v>100</v>
      </c>
      <c r="C27" s="9" t="s">
        <v>100</v>
      </c>
      <c r="D27" s="18"/>
      <c r="E27" s="15"/>
      <c r="F27" s="6"/>
      <c r="G27" s="6"/>
      <c r="H27" s="11"/>
      <c r="I27" s="12"/>
      <c r="J27" s="7" t="s">
        <v>100</v>
      </c>
      <c r="K27" s="2"/>
      <c r="L27" s="7" t="s">
        <v>145</v>
      </c>
      <c r="M27" s="7">
        <v>0.63</v>
      </c>
      <c r="N27" s="2"/>
      <c r="O27" s="2"/>
      <c r="P27" s="2"/>
      <c r="Q27" s="2"/>
      <c r="R27" s="2"/>
    </row>
    <row r="28" spans="1:18" ht="19.05" customHeight="1">
      <c r="A28" s="7" t="s">
        <v>100</v>
      </c>
      <c r="B28" s="7" t="s">
        <v>100</v>
      </c>
      <c r="C28" s="9" t="s">
        <v>100</v>
      </c>
      <c r="D28" s="18"/>
      <c r="E28" s="15"/>
      <c r="F28" s="6"/>
      <c r="G28" s="6"/>
      <c r="H28" s="11"/>
      <c r="I28" s="12"/>
      <c r="J28" s="2"/>
      <c r="K28" s="2"/>
      <c r="L28" s="7" t="s">
        <v>120</v>
      </c>
      <c r="M28" s="7">
        <v>0.57999999999999996</v>
      </c>
      <c r="N28" s="2"/>
      <c r="O28" s="2"/>
      <c r="P28" s="2"/>
      <c r="Q28" s="2"/>
      <c r="R28" s="2"/>
    </row>
    <row r="29" spans="1:18" ht="19.05" customHeight="1">
      <c r="A29" s="7" t="s">
        <v>100</v>
      </c>
      <c r="B29" s="7" t="s">
        <v>100</v>
      </c>
      <c r="C29" s="9" t="s">
        <v>100</v>
      </c>
      <c r="D29" s="18"/>
      <c r="E29" s="15"/>
      <c r="F29" s="6"/>
      <c r="G29" s="6"/>
      <c r="H29" s="11"/>
      <c r="I29" s="12"/>
      <c r="J29" s="7" t="s">
        <v>100</v>
      </c>
      <c r="K29" s="2"/>
      <c r="L29" s="7" t="s">
        <v>149</v>
      </c>
      <c r="M29" s="7">
        <v>0.53</v>
      </c>
      <c r="N29" s="2"/>
      <c r="O29" s="2"/>
      <c r="P29" s="2"/>
      <c r="Q29" s="2"/>
      <c r="R29" s="2"/>
    </row>
    <row r="30" spans="1:18" ht="19.05" customHeight="1">
      <c r="A30" s="6"/>
      <c r="B30" s="6"/>
      <c r="C30" s="2"/>
      <c r="D30" s="2"/>
      <c r="E30" s="2"/>
      <c r="F30" s="2"/>
      <c r="G30" s="2"/>
      <c r="H30" s="2"/>
      <c r="I30" s="2"/>
      <c r="J30" s="2"/>
      <c r="K30" s="2"/>
      <c r="L30" s="7" t="s">
        <v>127</v>
      </c>
      <c r="M30" s="7">
        <v>0.48</v>
      </c>
      <c r="N30" s="2"/>
      <c r="O30" s="2"/>
      <c r="P30" s="2"/>
      <c r="Q30" s="2"/>
      <c r="R30" s="2"/>
    </row>
    <row r="31" spans="1:18" ht="19.05" customHeight="1">
      <c r="A31" s="6"/>
      <c r="B31" s="6"/>
      <c r="C31" s="2"/>
      <c r="D31" s="2"/>
      <c r="E31" s="2"/>
      <c r="F31" s="2"/>
      <c r="G31" s="2"/>
      <c r="H31" s="2"/>
      <c r="I31" s="2"/>
      <c r="J31" s="2"/>
      <c r="K31" s="2"/>
      <c r="L31" s="7" t="s">
        <v>142</v>
      </c>
      <c r="M31" s="7">
        <v>0.42</v>
      </c>
      <c r="N31" s="2"/>
      <c r="O31" s="2"/>
      <c r="P31" s="2"/>
      <c r="Q31" s="2"/>
      <c r="R31" s="2"/>
    </row>
    <row r="32" spans="1:18" ht="19.05" customHeight="1">
      <c r="A32" s="6"/>
      <c r="B32" s="6"/>
      <c r="C32" s="2"/>
      <c r="D32" s="2"/>
      <c r="E32" s="2"/>
      <c r="F32" s="2"/>
      <c r="G32" s="2"/>
      <c r="H32" s="2"/>
      <c r="I32" s="2"/>
      <c r="J32" s="2"/>
      <c r="K32" s="2"/>
      <c r="L32" s="7" t="s">
        <v>152</v>
      </c>
      <c r="M32" s="7">
        <v>0.35</v>
      </c>
      <c r="N32" s="2"/>
      <c r="O32" s="2"/>
      <c r="P32" s="2"/>
      <c r="Q32" s="2"/>
      <c r="R32" s="2"/>
    </row>
    <row r="33" spans="1:18" ht="19.05" customHeight="1">
      <c r="A33" s="6"/>
      <c r="B33" s="6"/>
      <c r="C33" s="2"/>
      <c r="D33" s="2"/>
      <c r="E33" s="2"/>
      <c r="F33" s="2"/>
      <c r="G33" s="2"/>
      <c r="H33" s="2"/>
      <c r="I33" s="2"/>
      <c r="J33" s="2"/>
      <c r="K33" s="2"/>
      <c r="L33" s="7" t="s">
        <v>153</v>
      </c>
      <c r="M33" s="7">
        <v>0.28000000000000003</v>
      </c>
      <c r="N33" s="2"/>
      <c r="O33" s="2"/>
      <c r="P33" s="2"/>
      <c r="Q33" s="2"/>
      <c r="R33" s="2"/>
    </row>
    <row r="34" spans="1:18" ht="19.05" customHeight="1">
      <c r="A34" s="6"/>
      <c r="B34" s="6"/>
      <c r="C34" s="2"/>
      <c r="D34" s="2"/>
      <c r="E34" s="2"/>
      <c r="F34" s="2"/>
      <c r="G34" s="2"/>
      <c r="H34" s="2"/>
      <c r="I34" s="2"/>
      <c r="J34" s="2"/>
      <c r="K34" s="2"/>
      <c r="L34" s="7" t="s">
        <v>154</v>
      </c>
      <c r="M34" s="7">
        <v>0.19</v>
      </c>
      <c r="N34" s="2"/>
      <c r="O34" s="2"/>
      <c r="P34" s="2"/>
      <c r="Q34" s="2"/>
      <c r="R34" s="2"/>
    </row>
    <row r="35" spans="1:18" ht="19.05" customHeight="1">
      <c r="A35" s="6"/>
      <c r="B35" s="6"/>
      <c r="C35" s="2"/>
      <c r="D35" s="2"/>
      <c r="E35" s="2"/>
      <c r="F35" s="2"/>
      <c r="G35" s="2"/>
      <c r="H35" s="2"/>
      <c r="I35" s="2"/>
      <c r="J35" s="2"/>
      <c r="K35" s="2"/>
      <c r="L35" s="7" t="s">
        <v>177</v>
      </c>
      <c r="M35" s="7">
        <v>0.25</v>
      </c>
      <c r="N35" s="2"/>
      <c r="O35" s="2"/>
      <c r="P35" s="2"/>
      <c r="Q35" s="2"/>
      <c r="R35" s="2"/>
    </row>
    <row r="36" spans="1:18" ht="19.05" customHeight="1">
      <c r="A36" s="6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2">
    <mergeCell ref="B1:E1"/>
    <mergeCell ref="F1:G1"/>
  </mergeCells>
  <pageMargins left="0.75" right="0.75" top="1" bottom="1" header="0.5" footer="0.5"/>
  <pageSetup orientation="landscape"/>
  <headerFooter>
    <oddFooter>&amp;R&amp;"Arial,Regular"&amp;12&amp;K00000007/11/2016	Copy of Club Champs Spreadsheet.2016.xls2016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7.61328125" defaultRowHeight="15" customHeight="1"/>
  <cols>
    <col min="1" max="1" width="9.61328125" style="33" customWidth="1"/>
    <col min="2" max="2" width="28.765625" style="33" customWidth="1"/>
    <col min="3" max="3" width="24.23046875" style="33" customWidth="1"/>
    <col min="4" max="256" width="7.61328125" style="33" customWidth="1"/>
  </cols>
  <sheetData>
    <row r="1" spans="1:5" ht="19.05" customHeight="1">
      <c r="A1" s="18"/>
      <c r="B1" s="18"/>
      <c r="C1" s="34"/>
      <c r="D1" s="2"/>
      <c r="E1" s="2"/>
    </row>
    <row r="2" spans="1:5" ht="19.05" customHeight="1">
      <c r="A2" s="18"/>
      <c r="B2" s="18"/>
      <c r="C2" s="18"/>
      <c r="D2" s="2"/>
      <c r="E2" s="2"/>
    </row>
    <row r="3" spans="1:5" ht="18.600000000000001" customHeight="1">
      <c r="A3" s="2"/>
      <c r="B3" s="2"/>
      <c r="C3" s="2"/>
      <c r="D3" s="2"/>
      <c r="E3" s="2"/>
    </row>
    <row r="4" spans="1:5" ht="18.600000000000001" customHeight="1">
      <c r="A4" s="2"/>
      <c r="B4" s="2"/>
      <c r="C4" s="2"/>
      <c r="D4" s="2"/>
      <c r="E4" s="2"/>
    </row>
    <row r="5" spans="1:5" ht="18.600000000000001" customHeight="1">
      <c r="A5" s="2"/>
      <c r="B5" s="2"/>
      <c r="C5" s="2"/>
      <c r="D5" s="2"/>
      <c r="E5" s="2"/>
    </row>
    <row r="6" spans="1:5" ht="18.600000000000001" customHeight="1">
      <c r="A6" s="2"/>
      <c r="B6" s="2"/>
      <c r="C6" s="2"/>
      <c r="D6" s="2"/>
      <c r="E6" s="2"/>
    </row>
    <row r="7" spans="1:5" ht="18.600000000000001" customHeight="1">
      <c r="A7" s="2"/>
      <c r="B7" s="2"/>
      <c r="C7" s="2"/>
      <c r="D7" s="2"/>
      <c r="E7" s="2"/>
    </row>
    <row r="8" spans="1:5" ht="18.600000000000001" customHeight="1">
      <c r="A8" s="2"/>
      <c r="B8" s="2"/>
      <c r="C8" s="2"/>
      <c r="D8" s="2"/>
      <c r="E8" s="2"/>
    </row>
    <row r="9" spans="1:5" ht="18.600000000000001" customHeight="1">
      <c r="A9" s="2"/>
      <c r="B9" s="2"/>
      <c r="C9" s="2"/>
      <c r="D9" s="2"/>
      <c r="E9" s="2"/>
    </row>
    <row r="10" spans="1:5" ht="18.600000000000001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workbookViewId="0"/>
  </sheetViews>
  <sheetFormatPr defaultColWidth="7.61328125" defaultRowHeight="15" customHeight="1"/>
  <cols>
    <col min="1" max="1" width="6.3828125" style="35" customWidth="1"/>
    <col min="2" max="3" width="16" style="35" customWidth="1"/>
    <col min="4" max="4" width="7.61328125" style="35" customWidth="1"/>
    <col min="5" max="5" width="7.765625" style="35" customWidth="1"/>
    <col min="6" max="8" width="7.61328125" style="35" hidden="1" customWidth="1"/>
    <col min="9" max="10" width="7.61328125" style="35" customWidth="1"/>
    <col min="11" max="11" width="1.23046875" style="35" customWidth="1"/>
    <col min="12" max="12" width="2.61328125" style="35" customWidth="1"/>
    <col min="13" max="13" width="2.84375" style="35" customWidth="1"/>
    <col min="14" max="14" width="2" style="35" customWidth="1"/>
    <col min="15" max="15" width="14.23046875" style="35" customWidth="1"/>
    <col min="16" max="16" width="8.15234375" style="35" customWidth="1"/>
    <col min="17" max="256" width="7.61328125" style="35" customWidth="1"/>
  </cols>
  <sheetData>
    <row r="1" spans="1:16" ht="18.60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6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05" customHeight="1">
      <c r="A3" s="2"/>
      <c r="B3" s="2"/>
      <c r="C3" s="2"/>
      <c r="D3" s="18"/>
      <c r="E3" s="18"/>
      <c r="F3" s="15"/>
      <c r="G3" s="6"/>
      <c r="H3" s="6"/>
      <c r="I3" s="11"/>
      <c r="J3" s="11"/>
      <c r="K3" s="2"/>
      <c r="L3" s="2"/>
      <c r="M3" s="2"/>
      <c r="N3" s="2"/>
      <c r="O3" s="2"/>
      <c r="P3" s="2"/>
    </row>
    <row r="4" spans="1:16" ht="19.05" customHeight="1">
      <c r="A4" s="2"/>
      <c r="B4" s="2"/>
      <c r="C4" s="2"/>
      <c r="D4" s="18"/>
      <c r="E4" s="18"/>
      <c r="F4" s="15"/>
      <c r="G4" s="6"/>
      <c r="H4" s="6"/>
      <c r="I4" s="11"/>
      <c r="J4" s="11"/>
      <c r="K4" s="2"/>
      <c r="L4" s="2"/>
      <c r="M4" s="2"/>
      <c r="N4" s="2"/>
      <c r="O4" s="2"/>
      <c r="P4" s="2"/>
    </row>
    <row r="5" spans="1:16" ht="19.05" customHeight="1">
      <c r="A5" s="2"/>
      <c r="B5" s="2"/>
      <c r="C5" s="2"/>
      <c r="D5" s="18"/>
      <c r="E5" s="18"/>
      <c r="F5" s="15"/>
      <c r="G5" s="6"/>
      <c r="H5" s="6"/>
      <c r="I5" s="11"/>
      <c r="J5" s="11"/>
      <c r="K5" s="2"/>
      <c r="L5" s="2"/>
      <c r="M5" s="2"/>
      <c r="N5" s="2"/>
      <c r="O5" s="2"/>
      <c r="P5" s="2"/>
    </row>
    <row r="6" spans="1:16" ht="19.05" customHeight="1">
      <c r="A6" s="2"/>
      <c r="B6" s="2"/>
      <c r="C6" s="2"/>
      <c r="D6" s="18"/>
      <c r="E6" s="18"/>
      <c r="F6" s="15"/>
      <c r="G6" s="6"/>
      <c r="H6" s="6"/>
      <c r="I6" s="11"/>
      <c r="J6" s="11"/>
      <c r="K6" s="2"/>
      <c r="L6" s="2"/>
      <c r="M6" s="2"/>
      <c r="N6" s="2"/>
      <c r="O6" s="2"/>
      <c r="P6" s="2"/>
    </row>
    <row r="7" spans="1:16" ht="19.05" customHeight="1">
      <c r="A7" s="2"/>
      <c r="B7" s="2"/>
      <c r="C7" s="2"/>
      <c r="D7" s="36"/>
      <c r="E7" s="18"/>
      <c r="F7" s="15"/>
      <c r="G7" s="6"/>
      <c r="H7" s="6"/>
      <c r="I7" s="11"/>
      <c r="J7" s="11"/>
      <c r="K7" s="2"/>
      <c r="L7" s="2"/>
      <c r="M7" s="2"/>
      <c r="N7" s="2"/>
      <c r="O7" s="2"/>
      <c r="P7" s="2"/>
    </row>
    <row r="8" spans="1:16" ht="19.05" customHeight="1">
      <c r="A8" s="2"/>
      <c r="B8" s="2"/>
      <c r="C8" s="2"/>
      <c r="D8" s="18"/>
      <c r="E8" s="18"/>
      <c r="F8" s="15"/>
      <c r="G8" s="6"/>
      <c r="H8" s="6"/>
      <c r="I8" s="11"/>
      <c r="J8" s="11"/>
      <c r="K8" s="2"/>
      <c r="L8" s="2"/>
      <c r="M8" s="2"/>
      <c r="N8" s="2"/>
      <c r="O8" s="2"/>
      <c r="P8" s="2"/>
    </row>
    <row r="9" spans="1:16" ht="19.05" customHeight="1">
      <c r="A9" s="2"/>
      <c r="B9" s="2"/>
      <c r="C9" s="2"/>
      <c r="D9" s="18"/>
      <c r="E9" s="18"/>
      <c r="F9" s="15"/>
      <c r="G9" s="6"/>
      <c r="H9" s="6"/>
      <c r="I9" s="11"/>
      <c r="J9" s="11"/>
      <c r="K9" s="2"/>
      <c r="L9" s="2"/>
      <c r="M9" s="2"/>
      <c r="N9" s="2"/>
      <c r="O9" s="2"/>
      <c r="P9" s="2"/>
    </row>
    <row r="10" spans="1:16" ht="19.05" customHeight="1">
      <c r="A10" s="2"/>
      <c r="B10" s="2"/>
      <c r="C10" s="2"/>
      <c r="D10" s="18"/>
      <c r="E10" s="18"/>
      <c r="F10" s="15"/>
      <c r="G10" s="6"/>
      <c r="H10" s="6"/>
      <c r="I10" s="11"/>
      <c r="J10" s="11"/>
      <c r="K10" s="2"/>
      <c r="L10" s="2"/>
      <c r="M10" s="2"/>
      <c r="N10" s="2"/>
      <c r="O10" s="2"/>
      <c r="P10" s="2"/>
    </row>
    <row r="11" spans="1:16" ht="19.05" customHeight="1">
      <c r="A11" s="2"/>
      <c r="B11" s="2"/>
      <c r="C11" s="2"/>
      <c r="D11" s="18"/>
      <c r="E11" s="18"/>
      <c r="F11" s="15"/>
      <c r="G11" s="6"/>
      <c r="H11" s="6"/>
      <c r="I11" s="11"/>
      <c r="J11" s="11"/>
      <c r="K11" s="2"/>
      <c r="L11" s="2"/>
      <c r="M11" s="2"/>
      <c r="N11" s="2"/>
      <c r="O11" s="2"/>
      <c r="P11" s="2"/>
    </row>
    <row r="12" spans="1:16" ht="19.05" customHeight="1">
      <c r="A12" s="2"/>
      <c r="B12" s="2"/>
      <c r="C12" s="2"/>
      <c r="D12" s="18"/>
      <c r="E12" s="18"/>
      <c r="F12" s="15"/>
      <c r="G12" s="6"/>
      <c r="H12" s="6"/>
      <c r="I12" s="11"/>
      <c r="J12" s="11"/>
      <c r="K12" s="2"/>
      <c r="L12" s="2"/>
      <c r="M12" s="2"/>
      <c r="N12" s="2"/>
      <c r="O12" s="2"/>
      <c r="P12" s="2"/>
    </row>
    <row r="13" spans="1:16" ht="19.05" customHeight="1">
      <c r="A13" s="2"/>
      <c r="B13" s="2"/>
      <c r="C13" s="2"/>
      <c r="D13" s="36"/>
      <c r="E13" s="18"/>
      <c r="F13" s="15"/>
      <c r="G13" s="6"/>
      <c r="H13" s="6"/>
      <c r="I13" s="11"/>
      <c r="J13" s="11"/>
      <c r="K13" s="2"/>
      <c r="L13" s="2"/>
      <c r="M13" s="2"/>
      <c r="N13" s="2"/>
      <c r="O13" s="2"/>
      <c r="P13" s="2"/>
    </row>
    <row r="14" spans="1:16" ht="19.05" customHeight="1">
      <c r="A14" s="2"/>
      <c r="B14" s="2"/>
      <c r="C14" s="2"/>
      <c r="D14" s="18"/>
      <c r="E14" s="18"/>
      <c r="F14" s="15"/>
      <c r="G14" s="6"/>
      <c r="H14" s="6"/>
      <c r="I14" s="11"/>
      <c r="J14" s="11"/>
      <c r="K14" s="2"/>
      <c r="L14" s="2"/>
      <c r="M14" s="2"/>
      <c r="N14" s="2"/>
      <c r="O14" s="2"/>
      <c r="P14" s="2"/>
    </row>
    <row r="15" spans="1:16" ht="19.05" customHeight="1">
      <c r="A15" s="2"/>
      <c r="B15" s="2"/>
      <c r="C15" s="2"/>
      <c r="D15" s="18"/>
      <c r="E15" s="18"/>
      <c r="F15" s="15"/>
      <c r="G15" s="6"/>
      <c r="H15" s="6"/>
      <c r="I15" s="11"/>
      <c r="J15" s="11"/>
      <c r="K15" s="2"/>
      <c r="L15" s="2"/>
      <c r="M15" s="2"/>
      <c r="N15" s="2"/>
      <c r="O15" s="2"/>
      <c r="P15" s="2"/>
    </row>
    <row r="16" spans="1:16" ht="19.05" customHeight="1">
      <c r="A16" s="2"/>
      <c r="B16" s="2"/>
      <c r="C16" s="2"/>
      <c r="D16" s="36"/>
      <c r="E16" s="18"/>
      <c r="F16" s="15"/>
      <c r="G16" s="6"/>
      <c r="H16" s="6"/>
      <c r="I16" s="11"/>
      <c r="J16" s="11"/>
      <c r="K16" s="2"/>
      <c r="L16" s="2"/>
      <c r="M16" s="2"/>
      <c r="N16" s="2"/>
      <c r="O16" s="2"/>
      <c r="P16" s="2"/>
    </row>
    <row r="17" spans="1:16" ht="19.05" customHeight="1">
      <c r="A17" s="2"/>
      <c r="B17" s="2"/>
      <c r="C17" s="2"/>
      <c r="D17" s="18"/>
      <c r="E17" s="18"/>
      <c r="F17" s="2"/>
      <c r="G17" s="6"/>
      <c r="H17" s="6"/>
      <c r="I17" s="2"/>
      <c r="J17" s="2"/>
      <c r="K17" s="2"/>
      <c r="L17" s="2"/>
      <c r="M17" s="2"/>
      <c r="N17" s="2"/>
      <c r="O17" s="2"/>
      <c r="P17" s="2"/>
    </row>
    <row r="18" spans="1:16" ht="19.05" customHeight="1">
      <c r="A18" s="2"/>
      <c r="B18" s="2"/>
      <c r="C18" s="2"/>
      <c r="D18" s="18"/>
      <c r="E18" s="18"/>
      <c r="F18" s="2"/>
      <c r="G18" s="6"/>
      <c r="H18" s="6"/>
      <c r="I18" s="2"/>
      <c r="J18" s="2"/>
      <c r="K18" s="2"/>
      <c r="L18" s="2"/>
      <c r="M18" s="2"/>
      <c r="N18" s="2"/>
      <c r="O18" s="2"/>
      <c r="P18" s="2"/>
    </row>
    <row r="19" spans="1:16" ht="18.60000000000000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60000000000000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9.05" customHeight="1">
      <c r="A21" s="2"/>
      <c r="B21" s="2"/>
      <c r="C21" s="2"/>
      <c r="D21" s="36"/>
      <c r="E21" s="18"/>
      <c r="F21" s="15"/>
      <c r="G21" s="6"/>
      <c r="H21" s="6"/>
      <c r="I21" s="11"/>
      <c r="J21" s="11"/>
      <c r="K21" s="2"/>
      <c r="L21" s="2"/>
      <c r="M21" s="2"/>
      <c r="N21" s="2"/>
      <c r="O21" s="2"/>
      <c r="P21" s="2"/>
    </row>
    <row r="22" spans="1:16" ht="19.05" customHeight="1">
      <c r="A22" s="2"/>
      <c r="B22" s="2"/>
      <c r="C22" s="2"/>
      <c r="D22" s="18"/>
      <c r="E22" s="18"/>
      <c r="F22" s="15"/>
      <c r="G22" s="6"/>
      <c r="H22" s="6"/>
      <c r="I22" s="11"/>
      <c r="J22" s="11"/>
      <c r="K22" s="2"/>
      <c r="L22" s="2"/>
      <c r="M22" s="2"/>
      <c r="N22" s="2"/>
      <c r="O22" s="2"/>
      <c r="P22" s="2"/>
    </row>
    <row r="23" spans="1:16" ht="19.05" customHeight="1">
      <c r="A23" s="2"/>
      <c r="B23" s="2"/>
      <c r="C23" s="2"/>
      <c r="D23" s="18"/>
      <c r="E23" s="18"/>
      <c r="F23" s="15"/>
      <c r="G23" s="6"/>
      <c r="H23" s="6"/>
      <c r="I23" s="11"/>
      <c r="J23" s="11"/>
      <c r="K23" s="2"/>
      <c r="L23" s="2"/>
      <c r="M23" s="2"/>
      <c r="N23" s="2"/>
      <c r="O23" s="2"/>
      <c r="P23" s="2"/>
    </row>
    <row r="24" spans="1:16" ht="19.05" customHeight="1">
      <c r="A24" s="2"/>
      <c r="B24" s="2"/>
      <c r="C24" s="2"/>
      <c r="D24" s="36"/>
      <c r="E24" s="18"/>
      <c r="F24" s="15"/>
      <c r="G24" s="6"/>
      <c r="H24" s="6"/>
      <c r="I24" s="11"/>
      <c r="J24" s="11"/>
      <c r="K24" s="2"/>
      <c r="L24" s="2"/>
      <c r="M24" s="2"/>
      <c r="N24" s="2"/>
      <c r="O24" s="2"/>
      <c r="P24" s="2"/>
    </row>
    <row r="25" spans="1:16" ht="19.05" customHeight="1">
      <c r="A25" s="2"/>
      <c r="B25" s="2"/>
      <c r="C25" s="2"/>
      <c r="D25" s="18"/>
      <c r="E25" s="18"/>
      <c r="F25" s="15"/>
      <c r="G25" s="6"/>
      <c r="H25" s="6"/>
      <c r="I25" s="11"/>
      <c r="J25" s="11"/>
      <c r="K25" s="2"/>
      <c r="L25" s="2"/>
      <c r="M25" s="2"/>
      <c r="N25" s="2"/>
      <c r="O25" s="2"/>
      <c r="P25" s="2"/>
    </row>
    <row r="26" spans="1:16" ht="19.05" customHeight="1">
      <c r="A26" s="2"/>
      <c r="B26" s="2"/>
      <c r="C26" s="2"/>
      <c r="D26" s="36"/>
      <c r="E26" s="18"/>
      <c r="F26" s="15"/>
      <c r="G26" s="6"/>
      <c r="H26" s="6"/>
      <c r="I26" s="11"/>
      <c r="J26" s="11"/>
      <c r="K26" s="2"/>
      <c r="L26" s="2"/>
      <c r="M26" s="2"/>
      <c r="N26" s="2"/>
      <c r="O26" s="2"/>
      <c r="P26" s="2"/>
    </row>
    <row r="27" spans="1:16" ht="19.05" customHeight="1">
      <c r="A27" s="2"/>
      <c r="B27" s="2"/>
      <c r="C27" s="2"/>
      <c r="D27" s="18"/>
      <c r="E27" s="18"/>
      <c r="F27" s="15"/>
      <c r="G27" s="6"/>
      <c r="H27" s="6"/>
      <c r="I27" s="11"/>
      <c r="J27" s="11"/>
      <c r="K27" s="2"/>
      <c r="L27" s="2"/>
      <c r="M27" s="2"/>
      <c r="N27" s="2"/>
      <c r="O27" s="2"/>
      <c r="P27" s="2"/>
    </row>
    <row r="28" spans="1:16" ht="19.05" customHeight="1">
      <c r="A28" s="2"/>
      <c r="B28" s="2"/>
      <c r="C28" s="2"/>
      <c r="D28" s="18"/>
      <c r="E28" s="18"/>
      <c r="F28" s="15"/>
      <c r="G28" s="6"/>
      <c r="H28" s="6"/>
      <c r="I28" s="11"/>
      <c r="J28" s="11"/>
      <c r="K28" s="2"/>
      <c r="L28" s="2"/>
      <c r="M28" s="2"/>
      <c r="N28" s="2"/>
      <c r="O28" s="2"/>
      <c r="P28" s="2"/>
    </row>
    <row r="29" spans="1:16" ht="19.05" customHeight="1">
      <c r="A29" s="2"/>
      <c r="B29" s="2"/>
      <c r="C29" s="2"/>
      <c r="D29" s="18"/>
      <c r="E29" s="18"/>
      <c r="F29" s="15"/>
      <c r="G29" s="6"/>
      <c r="H29" s="6"/>
      <c r="I29" s="11"/>
      <c r="J29" s="11"/>
      <c r="K29" s="2"/>
      <c r="L29" s="2"/>
      <c r="M29" s="2"/>
      <c r="N29" s="2"/>
      <c r="O29" s="2"/>
      <c r="P29" s="2"/>
    </row>
    <row r="30" spans="1:16" ht="19.05" customHeight="1">
      <c r="A30" s="2"/>
      <c r="B30" s="2"/>
      <c r="C30" s="2"/>
      <c r="D30" s="18"/>
      <c r="E30" s="18"/>
      <c r="F30" s="15"/>
      <c r="G30" s="6"/>
      <c r="H30" s="6"/>
      <c r="I30" s="11"/>
      <c r="J30" s="11"/>
      <c r="K30" s="2"/>
      <c r="L30" s="2"/>
      <c r="M30" s="2"/>
      <c r="N30" s="2"/>
      <c r="O30" s="2"/>
      <c r="P30" s="2"/>
    </row>
    <row r="31" spans="1:16" ht="19.05" customHeight="1">
      <c r="A31" s="2"/>
      <c r="B31" s="2"/>
      <c r="C31" s="2"/>
      <c r="D31" s="18"/>
      <c r="E31" s="18"/>
      <c r="F31" s="15"/>
      <c r="G31" s="6"/>
      <c r="H31" s="6"/>
      <c r="I31" s="11"/>
      <c r="J31" s="11"/>
      <c r="K31" s="2"/>
      <c r="L31" s="2"/>
      <c r="M31" s="2"/>
      <c r="N31" s="2"/>
      <c r="O31" s="2"/>
      <c r="P31" s="2"/>
    </row>
    <row r="32" spans="1:16" ht="19.05" customHeight="1">
      <c r="A32" s="2"/>
      <c r="B32" s="2"/>
      <c r="C32" s="2"/>
      <c r="D32" s="18"/>
      <c r="E32" s="18"/>
      <c r="F32" s="15"/>
      <c r="G32" s="6"/>
      <c r="H32" s="6"/>
      <c r="I32" s="11"/>
      <c r="J32" s="11"/>
      <c r="K32" s="2"/>
      <c r="L32" s="2"/>
      <c r="M32" s="2"/>
      <c r="N32" s="2"/>
      <c r="O32" s="2"/>
      <c r="P32" s="2"/>
    </row>
    <row r="33" spans="1:16" ht="19.05" customHeight="1">
      <c r="A33" s="2"/>
      <c r="B33" s="2"/>
      <c r="C33" s="2"/>
      <c r="D33" s="36"/>
      <c r="E33" s="18"/>
      <c r="F33" s="15"/>
      <c r="G33" s="6"/>
      <c r="H33" s="6"/>
      <c r="I33" s="11"/>
      <c r="J33" s="11"/>
      <c r="K33" s="2"/>
      <c r="L33" s="2"/>
      <c r="M33" s="2"/>
      <c r="N33" s="2"/>
      <c r="O33" s="2"/>
      <c r="P33" s="2"/>
    </row>
    <row r="34" spans="1:16" ht="18.6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8.6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8.6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Winners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Astin</dc:creator>
  <cp:lastModifiedBy>Julie Astin</cp:lastModifiedBy>
  <dcterms:created xsi:type="dcterms:W3CDTF">2016-11-08T16:52:03Z</dcterms:created>
  <dcterms:modified xsi:type="dcterms:W3CDTF">2016-11-08T17:03:58Z</dcterms:modified>
</cp:coreProperties>
</file>